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ynthèse" sheetId="2" state="visible" r:id="rId4"/>
    <sheet name="Inventaire" sheetId="3" state="visible" r:id="rId5"/>
    <sheet name="Listes" sheetId="4" state="hidden" r:id="rId6"/>
  </sheets>
  <definedNames>
    <definedName function="false" hidden="false" localSheetId="2" name="_xlnm.Print_Titles" vbProcedure="false">Inventaire!$4:$4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P4" authorId="0">
      <text>
        <r>
          <rPr>
            <sz val="10"/>
            <rFont val="Arial"/>
            <family val="2"/>
          </rPr>
          <t xml:space="preserve">Calculé : domaine sensible, rôle à déterminer, validation humaine absente ou inconnue, journalisation absente ou inconnue, équipe non sensibilisée, information des personnes non faite. Prioritaire = 3 points ou plus.</t>
        </r>
      </text>
    </comment>
  </commentList>
</comments>
</file>

<file path=xl/sharedStrings.xml><?xml version="1.0" encoding="utf-8"?>
<sst xmlns="http://schemas.openxmlformats.org/spreadsheetml/2006/main" count="148" uniqueCount="97">
  <si>
    <t xml:space="preserve">Inventaire IA de votre entreprise</t>
  </si>
  <si>
    <t xml:space="preserve">Version rapide — 7 éléments à documenter dès maintenant</t>
  </si>
  <si>
    <t xml:space="preserve">À quoi sert ce fichier</t>
  </si>
  <si>
    <t xml:space="preserve">Recenser vos usages de l'IA et repérer ceux qui méritent un examen approfondi au regard de l'AI Act. C'est un outil d'auto-évaluation : il ne constitue pas un avis juridique et ne qualifie pas vos usages à votre place.</t>
  </si>
  <si>
    <t xml:space="preserve">Comment le remplir</t>
  </si>
  <si>
    <t xml:space="preserve">1. Onglet « Inventaire » : une ligne par outil, agent ou fonctionnalité IA (y compris l'IA intégrée à vos logiciels : CRM, RH, comptabilité, messagerie).
2. Remplissez uniquement les cellules grisées ; la plupart proposent une liste déroulante.
3. Les colonnes « Points d'attention » et « Statut » se calculent seules.
4. L'onglet « Synthèse » donne la vue d'ensemble.
5. En cas de doute, choisissez « Ne sait pas » : c'est une information utile en soi.</t>
  </si>
  <si>
    <t xml:space="preserve">Ligne d'exemple</t>
  </si>
  <si>
    <t xml:space="preserve">La ligne 5 de l'inventaire (en italique) montre le format attendu. Elle n'est pas comptée dans la synthèse ; vous pouvez la laisser ou l'effacer.</t>
  </si>
  <si>
    <t xml:space="preserve">Déployeur / fournisseur</t>
  </si>
  <si>
    <t xml:space="preserve">Déployeur : vous utilisez un système d'IA dans votre activité. Fournisseur : vous développez un système d'IA ou le mettez sur le marché sous votre nom. Les obligations ne sont pas les mêmes ; en cas de doute, indiquez « À déterminer ».</t>
  </si>
  <si>
    <t xml:space="preserve">Domaines sensibles</t>
  </si>
  <si>
    <t xml:space="preserve">Certains usages (recrutement et gestion RH, scoring et accès au crédit, éducation et formation, infrastructures critiques…) relèvent potentiellement des systèmes « à haut risque ». Leur signalement ici indique qu'un examen est nécessaire, pas qu'ils sont classés.</t>
  </si>
  <si>
    <t xml:space="preserve">Les 7 éléments</t>
  </si>
  <si>
    <t xml:space="preserve">1. Inventaire des usages IA · 2. Rôle pour chaque usage · 3. Niveau de risque · 4. Points de décision humaine · 5. Traçabilité · 6. Sensibilisation des équipes · 7. Information des personnes</t>
  </si>
  <si>
    <t xml:space="preserve">Confidentialité</t>
  </si>
  <si>
    <t xml:space="preserve">Ce fichier reste chez vous. Rien n'est transmis à Invaist.</t>
  </si>
  <si>
    <t xml:space="preserve">Aller plus loin</t>
  </si>
  <si>
    <t xml:space="preserve">Invaist — L'agent exécute. L'humain décide. — invaist.com</t>
  </si>
  <si>
    <t xml:space="preserve">Synthèse de l'inventaire</t>
  </si>
  <si>
    <t xml:space="preserve">Calculée à partir de l'onglet « Inventaire » (hors ligne d'exemple).</t>
  </si>
  <si>
    <t xml:space="preserve">Vue d'ensemble</t>
  </si>
  <si>
    <t xml:space="preserve">Nombre</t>
  </si>
  <si>
    <t xml:space="preserve">Usages IA recensés</t>
  </si>
  <si>
    <t xml:space="preserve">dont statut « Prioritaire »</t>
  </si>
  <si>
    <t xml:space="preserve">dont statut « À compléter »</t>
  </si>
  <si>
    <t xml:space="preserve">dont statut « Documenté »</t>
  </si>
  <si>
    <t xml:space="preserve">1. Type d'usage</t>
  </si>
  <si>
    <t xml:space="preserve">Outil acheté (SaaS, logiciel)</t>
  </si>
  <si>
    <t xml:space="preserve">Agent IA déployé</t>
  </si>
  <si>
    <t xml:space="preserve">IA intégrée à un logiciel existant</t>
  </si>
  <si>
    <t xml:space="preserve">Développement interne</t>
  </si>
  <si>
    <t xml:space="preserve">Usage individuel (ex. assistant grand public)</t>
  </si>
  <si>
    <t xml:space="preserve">Autre</t>
  </si>
  <si>
    <t xml:space="preserve">2. Rôle</t>
  </si>
  <si>
    <t xml:space="preserve">Déployeur</t>
  </si>
  <si>
    <t xml:space="preserve">Fournisseur</t>
  </si>
  <si>
    <t xml:space="preserve">À déterminer</t>
  </si>
  <si>
    <t xml:space="preserve">3. Domaines potentiellement sensibles</t>
  </si>
  <si>
    <t xml:space="preserve">Recrutement / RH</t>
  </si>
  <si>
    <t xml:space="preserve">Scoring / accès au crédit</t>
  </si>
  <si>
    <t xml:space="preserve">Éducation / formation</t>
  </si>
  <si>
    <t xml:space="preserve">Infrastructure critique</t>
  </si>
  <si>
    <t xml:space="preserve">Autre / à vérifier</t>
  </si>
  <si>
    <t xml:space="preserve">4. Validation humaine</t>
  </si>
  <si>
    <t xml:space="preserve">Toujours</t>
  </si>
  <si>
    <t xml:space="preserve">Parfois</t>
  </si>
  <si>
    <t xml:space="preserve">Jamais</t>
  </si>
  <si>
    <t xml:space="preserve">Ne sait pas</t>
  </si>
  <si>
    <t xml:space="preserve">5. Traçabilité</t>
  </si>
  <si>
    <t xml:space="preserve">Oui</t>
  </si>
  <si>
    <t xml:space="preserve">Partielle</t>
  </si>
  <si>
    <t xml:space="preserve">Non</t>
  </si>
  <si>
    <t xml:space="preserve">6. Sensibilisation des équipes</t>
  </si>
  <si>
    <t xml:space="preserve">Partiellement</t>
  </si>
  <si>
    <t xml:space="preserve">7. Information des personnes</t>
  </si>
  <si>
    <t xml:space="preserve">Non concerné</t>
  </si>
  <si>
    <t xml:space="preserve">Outil d'auto-évaluation — ne constitue pas un avis juridique. Invaist · invaist.com</t>
  </si>
  <si>
    <t xml:space="preserve">Inventaire des usages IA</t>
  </si>
  <si>
    <t xml:space="preserve">Cellules grisées = à remplir. Colonnes P à R calculées automatiquement. Ligne 5 = exemple (non comptée).</t>
  </si>
  <si>
    <t xml:space="preserve">N°</t>
  </si>
  <si>
    <t xml:space="preserve">Outil / agent / fonctionnalité IA</t>
  </si>
  <si>
    <t xml:space="preserve">Éditeur ou prestataire</t>
  </si>
  <si>
    <t xml:space="preserve">Type</t>
  </si>
  <si>
    <t xml:space="preserve">Usage / processus concerné</t>
  </si>
  <si>
    <t xml:space="preserve">Service utilisateur</t>
  </si>
  <si>
    <t xml:space="preserve">Votre rôle</t>
  </si>
  <si>
    <t xml:space="preserve">Domaine potentiellement sensible</t>
  </si>
  <si>
    <t xml:space="preserve">Données traitées</t>
  </si>
  <si>
    <t xml:space="preserve">Validation humaine avant action</t>
  </si>
  <si>
    <t xml:space="preserve">Qui valide ?</t>
  </si>
  <si>
    <t xml:space="preserve">Actions journalisées</t>
  </si>
  <si>
    <t xml:space="preserve">Équipe sensibilisée</t>
  </si>
  <si>
    <t xml:space="preserve">Date dernière sensibilisation</t>
  </si>
  <si>
    <t xml:space="preserve">Personnes informées de l'usage de l'IA</t>
  </si>
  <si>
    <t xml:space="preserve">Nb points d'attention</t>
  </si>
  <si>
    <t xml:space="preserve">Statut</t>
  </si>
  <si>
    <t xml:space="preserve">Points d'attention (calculés)</t>
  </si>
  <si>
    <t xml:space="preserve">Commentaires</t>
  </si>
  <si>
    <t xml:space="preserve">Ex.</t>
  </si>
  <si>
    <t xml:space="preserve">Outil de tri de candidatures</t>
  </si>
  <si>
    <t xml:space="preserve">[Nom de l'éditeur]</t>
  </si>
  <si>
    <t xml:space="preserve">Présélection des CV reçus</t>
  </si>
  <si>
    <t xml:space="preserve">RH</t>
  </si>
  <si>
    <t xml:space="preserve">Personnelles</t>
  </si>
  <si>
    <t xml:space="preserve">Responsable RH</t>
  </si>
  <si>
    <t xml:space="preserve">Exemple fictif pour illustrer le format.</t>
  </si>
  <si>
    <t xml:space="preserve">type</t>
  </si>
  <si>
    <t xml:space="preserve">role</t>
  </si>
  <si>
    <t xml:space="preserve">dom</t>
  </si>
  <si>
    <t xml:space="preserve">data</t>
  </si>
  <si>
    <t xml:space="preserve">valid</t>
  </si>
  <si>
    <t xml:space="preserve">log</t>
  </si>
  <si>
    <t xml:space="preserve">sens</t>
  </si>
  <si>
    <t xml:space="preserve">info</t>
  </si>
  <si>
    <t xml:space="preserve">Aucun</t>
  </si>
  <si>
    <t xml:space="preserve">Non personnelles</t>
  </si>
  <si>
    <t xml:space="preserve">Mixtes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</si>
</sst>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B2A4A"/>
      <name val="Arial"/>
      <family val="0"/>
      <charset val="1"/>
    </font>
    <font>
      <sz val="12"/>
      <color rgb="FF6B7280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sz val="11"/>
      <color rgb="FF1F2937"/>
      <name val="Arial"/>
      <family val="0"/>
      <charset val="1"/>
    </font>
    <font>
      <b val="true"/>
      <sz val="18"/>
      <color rgb="FF1B2A4A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B2A4A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6"/>
      <color rgb="FF1B2A4A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1F2937"/>
      </patternFill>
    </fill>
    <fill>
      <patternFill patternType="solid">
        <fgColor rgb="FFF3F4F6"/>
        <bgColor rgb="FFFFFFFF"/>
      </patternFill>
    </fill>
    <fill>
      <patternFill patternType="solid">
        <fgColor rgb="FFFFFFFF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1D5DB"/>
      </bottom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</font>
      <fill>
        <patternFill>
          <bgColor rgb="FF1B2A4A"/>
        </patternFill>
      </fill>
    </dxf>
    <dxf>
      <font>
        <name val="Arial"/>
        <charset val="1"/>
        <family val="0"/>
        <b val="1"/>
        <color rgb="FF1B2A4A"/>
      </font>
      <fill>
        <patternFill>
          <bgColor rgb="FFE5E7EB"/>
        </patternFill>
      </fill>
    </dxf>
    <dxf>
      <font>
        <name val="Arial"/>
        <charset val="1"/>
        <family val="0"/>
        <color rgb="FF1B2A4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E5E7EB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  <c r="C5" s="4" t="s">
        <v>3</v>
      </c>
    </row>
    <row r="6" customFormat="false" ht="144" hidden="false" customHeight="true" outlineLevel="0" collapsed="false">
      <c r="B6" s="3" t="s">
        <v>4</v>
      </c>
      <c r="C6" s="4" t="s">
        <v>5</v>
      </c>
    </row>
    <row r="7" customFormat="false" ht="31.5" hidden="false" customHeight="true" outlineLevel="0" collapsed="false">
      <c r="B7" s="3" t="s">
        <v>6</v>
      </c>
      <c r="C7" s="4" t="s">
        <v>7</v>
      </c>
    </row>
    <row r="8" customFormat="false" ht="48" hidden="false" customHeight="true" outlineLevel="0" collapsed="false">
      <c r="B8" s="3" t="s">
        <v>8</v>
      </c>
      <c r="C8" s="4" t="s">
        <v>9</v>
      </c>
    </row>
    <row r="9" customFormat="false" ht="48" hidden="false" customHeight="true" outlineLevel="0" collapsed="false">
      <c r="B9" s="3" t="s">
        <v>10</v>
      </c>
      <c r="C9" s="4" t="s">
        <v>11</v>
      </c>
    </row>
    <row r="10" customFormat="false" ht="48" hidden="false" customHeight="true" outlineLevel="0" collapsed="false">
      <c r="B10" s="3" t="s">
        <v>12</v>
      </c>
      <c r="C10" s="4" t="s">
        <v>13</v>
      </c>
    </row>
    <row r="11" customFormat="false" ht="21.75" hidden="false" customHeight="true" outlineLevel="0" collapsed="false">
      <c r="B11" s="3" t="s">
        <v>14</v>
      </c>
      <c r="C11" s="4" t="s">
        <v>15</v>
      </c>
    </row>
    <row r="12" customFormat="false" ht="21.75" hidden="false" customHeight="true" outlineLevel="0" collapsed="false">
      <c r="B12" s="3" t="s">
        <v>16</v>
      </c>
      <c r="C12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3" min="3" style="0" width="14"/>
  </cols>
  <sheetData>
    <row r="2" customFormat="false" ht="22.05" hidden="false" customHeight="false" outlineLevel="0" collapsed="false">
      <c r="B2" s="5" t="s">
        <v>18</v>
      </c>
    </row>
    <row r="3" customFormat="false" ht="15" hidden="false" customHeight="false" outlineLevel="0" collapsed="false">
      <c r="B3" s="6" t="s">
        <v>19</v>
      </c>
    </row>
    <row r="5" customFormat="false" ht="15" hidden="false" customHeight="false" outlineLevel="0" collapsed="false">
      <c r="B5" s="7" t="s">
        <v>20</v>
      </c>
      <c r="C5" s="8" t="s">
        <v>21</v>
      </c>
    </row>
    <row r="6" customFormat="false" ht="15" hidden="false" customHeight="false" outlineLevel="0" collapsed="false">
      <c r="B6" s="9" t="s">
        <v>22</v>
      </c>
      <c r="C6" s="10" t="n">
        <f aca="false">COUNTA(Inventaire!$B$6:$B$105)</f>
        <v>0</v>
      </c>
    </row>
    <row r="7" customFormat="false" ht="15" hidden="false" customHeight="false" outlineLevel="0" collapsed="false">
      <c r="B7" s="9" t="s">
        <v>23</v>
      </c>
      <c r="C7" s="10" t="n">
        <f aca="false">COUNTIF(Inventaire!$Q$6:$Q$105,"Prioritaire")</f>
        <v>0</v>
      </c>
    </row>
    <row r="8" customFormat="false" ht="15" hidden="false" customHeight="false" outlineLevel="0" collapsed="false">
      <c r="B8" s="9" t="s">
        <v>24</v>
      </c>
      <c r="C8" s="10" t="n">
        <f aca="false">COUNTIF(Inventaire!$Q$6:$Q$105,"À compléter")</f>
        <v>0</v>
      </c>
    </row>
    <row r="9" customFormat="false" ht="15" hidden="false" customHeight="false" outlineLevel="0" collapsed="false">
      <c r="B9" s="9" t="s">
        <v>25</v>
      </c>
      <c r="C9" s="10" t="n">
        <f aca="false">COUNTIF(Inventaire!$Q$6:$Q$105,"Documenté")</f>
        <v>0</v>
      </c>
    </row>
    <row r="11" customFormat="false" ht="15" hidden="false" customHeight="false" outlineLevel="0" collapsed="false">
      <c r="B11" s="7" t="s">
        <v>26</v>
      </c>
      <c r="C11" s="8" t="s">
        <v>21</v>
      </c>
    </row>
    <row r="12" customFormat="false" ht="15" hidden="false" customHeight="false" outlineLevel="0" collapsed="false">
      <c r="B12" s="9" t="s">
        <v>27</v>
      </c>
      <c r="C12" s="10" t="n">
        <f aca="false">COUNTIF(Inventaire!$D$6:$D$105,"Outil acheté (SaaS, logiciel)")</f>
        <v>0</v>
      </c>
    </row>
    <row r="13" customFormat="false" ht="15" hidden="false" customHeight="false" outlineLevel="0" collapsed="false">
      <c r="B13" s="9" t="s">
        <v>28</v>
      </c>
      <c r="C13" s="10" t="n">
        <f aca="false">COUNTIF(Inventaire!$D$6:$D$105,"Agent IA déployé")</f>
        <v>0</v>
      </c>
    </row>
    <row r="14" customFormat="false" ht="15" hidden="false" customHeight="false" outlineLevel="0" collapsed="false">
      <c r="B14" s="9" t="s">
        <v>29</v>
      </c>
      <c r="C14" s="10" t="n">
        <f aca="false">COUNTIF(Inventaire!$D$6:$D$105,"IA intégrée à un logiciel existant")</f>
        <v>0</v>
      </c>
    </row>
    <row r="15" customFormat="false" ht="15" hidden="false" customHeight="false" outlineLevel="0" collapsed="false">
      <c r="B15" s="9" t="s">
        <v>30</v>
      </c>
      <c r="C15" s="10" t="n">
        <f aca="false">COUNTIF(Inventaire!$D$6:$D$105,"Développement interne")</f>
        <v>0</v>
      </c>
    </row>
    <row r="16" customFormat="false" ht="15" hidden="false" customHeight="false" outlineLevel="0" collapsed="false">
      <c r="B16" s="9" t="s">
        <v>31</v>
      </c>
      <c r="C16" s="10" t="n">
        <f aca="false">COUNTIF(Inventaire!$D$6:$D$105,"Usage individuel (ex. assistant grand public)")</f>
        <v>0</v>
      </c>
    </row>
    <row r="17" customFormat="false" ht="15" hidden="false" customHeight="false" outlineLevel="0" collapsed="false">
      <c r="B17" s="9" t="s">
        <v>32</v>
      </c>
      <c r="C17" s="10" t="n">
        <f aca="false">COUNTIF(Inventaire!$D$6:$D$105,"Autre")</f>
        <v>0</v>
      </c>
    </row>
    <row r="19" customFormat="false" ht="15" hidden="false" customHeight="false" outlineLevel="0" collapsed="false">
      <c r="B19" s="7" t="s">
        <v>33</v>
      </c>
      <c r="C19" s="8" t="s">
        <v>21</v>
      </c>
    </row>
    <row r="20" customFormat="false" ht="15" hidden="false" customHeight="false" outlineLevel="0" collapsed="false">
      <c r="B20" s="9" t="s">
        <v>34</v>
      </c>
      <c r="C20" s="10" t="n">
        <f aca="false">COUNTIF(Inventaire!$G$6:$G$105,"Déployeur")</f>
        <v>0</v>
      </c>
    </row>
    <row r="21" customFormat="false" ht="15" hidden="false" customHeight="false" outlineLevel="0" collapsed="false">
      <c r="B21" s="9" t="s">
        <v>35</v>
      </c>
      <c r="C21" s="10" t="n">
        <f aca="false">COUNTIF(Inventaire!$G$6:$G$105,"Fournisseur")</f>
        <v>0</v>
      </c>
    </row>
    <row r="22" customFormat="false" ht="15" hidden="false" customHeight="false" outlineLevel="0" collapsed="false">
      <c r="B22" s="9" t="s">
        <v>36</v>
      </c>
      <c r="C22" s="10" t="n">
        <f aca="false">COUNTIF(Inventaire!$G$6:$G$105,"À déterminer")</f>
        <v>0</v>
      </c>
    </row>
    <row r="24" customFormat="false" ht="15" hidden="false" customHeight="false" outlineLevel="0" collapsed="false">
      <c r="B24" s="7" t="s">
        <v>37</v>
      </c>
      <c r="C24" s="8" t="s">
        <v>21</v>
      </c>
    </row>
    <row r="25" customFormat="false" ht="15" hidden="false" customHeight="false" outlineLevel="0" collapsed="false">
      <c r="B25" s="9" t="s">
        <v>38</v>
      </c>
      <c r="C25" s="10" t="n">
        <f aca="false">COUNTIF(Inventaire!$H$6:$H$105,"Recrutement / RH")</f>
        <v>0</v>
      </c>
    </row>
    <row r="26" customFormat="false" ht="15" hidden="false" customHeight="false" outlineLevel="0" collapsed="false">
      <c r="B26" s="9" t="s">
        <v>39</v>
      </c>
      <c r="C26" s="10" t="n">
        <f aca="false">COUNTIF(Inventaire!$H$6:$H$105,"Scoring / accès au crédit")</f>
        <v>0</v>
      </c>
    </row>
    <row r="27" customFormat="false" ht="15" hidden="false" customHeight="false" outlineLevel="0" collapsed="false">
      <c r="B27" s="9" t="s">
        <v>40</v>
      </c>
      <c r="C27" s="10" t="n">
        <f aca="false">COUNTIF(Inventaire!$H$6:$H$105,"Éducation / formation")</f>
        <v>0</v>
      </c>
    </row>
    <row r="28" customFormat="false" ht="15" hidden="false" customHeight="false" outlineLevel="0" collapsed="false">
      <c r="B28" s="9" t="s">
        <v>41</v>
      </c>
      <c r="C28" s="10" t="n">
        <f aca="false">COUNTIF(Inventaire!$H$6:$H$105,"Infrastructure critique")</f>
        <v>0</v>
      </c>
    </row>
    <row r="29" customFormat="false" ht="15" hidden="false" customHeight="false" outlineLevel="0" collapsed="false">
      <c r="B29" s="9" t="s">
        <v>42</v>
      </c>
      <c r="C29" s="10" t="n">
        <f aca="false">COUNTIF(Inventaire!$H$6:$H$105,"Autre / à vérifier")</f>
        <v>0</v>
      </c>
    </row>
    <row r="31" customFormat="false" ht="15" hidden="false" customHeight="false" outlineLevel="0" collapsed="false">
      <c r="B31" s="7" t="s">
        <v>43</v>
      </c>
      <c r="C31" s="8" t="s">
        <v>21</v>
      </c>
    </row>
    <row r="32" customFormat="false" ht="15" hidden="false" customHeight="false" outlineLevel="0" collapsed="false">
      <c r="B32" s="9" t="s">
        <v>44</v>
      </c>
      <c r="C32" s="10" t="n">
        <f aca="false">COUNTIF(Inventaire!$J$6:$J$105,"Toujours")</f>
        <v>0</v>
      </c>
    </row>
    <row r="33" customFormat="false" ht="15" hidden="false" customHeight="false" outlineLevel="0" collapsed="false">
      <c r="B33" s="9" t="s">
        <v>45</v>
      </c>
      <c r="C33" s="10" t="n">
        <f aca="false">COUNTIF(Inventaire!$J$6:$J$105,"Parfois")</f>
        <v>0</v>
      </c>
    </row>
    <row r="34" customFormat="false" ht="15" hidden="false" customHeight="false" outlineLevel="0" collapsed="false">
      <c r="B34" s="9" t="s">
        <v>46</v>
      </c>
      <c r="C34" s="10" t="n">
        <f aca="false">COUNTIF(Inventaire!$J$6:$J$105,"Jamais")</f>
        <v>0</v>
      </c>
    </row>
    <row r="35" customFormat="false" ht="15" hidden="false" customHeight="false" outlineLevel="0" collapsed="false">
      <c r="B35" s="9" t="s">
        <v>47</v>
      </c>
      <c r="C35" s="10" t="n">
        <f aca="false">COUNTIF(Inventaire!$J$6:$J$105,"Ne sait pas")</f>
        <v>0</v>
      </c>
    </row>
    <row r="37" customFormat="false" ht="15" hidden="false" customHeight="false" outlineLevel="0" collapsed="false">
      <c r="B37" s="7" t="s">
        <v>48</v>
      </c>
      <c r="C37" s="8" t="s">
        <v>21</v>
      </c>
    </row>
    <row r="38" customFormat="false" ht="15" hidden="false" customHeight="false" outlineLevel="0" collapsed="false">
      <c r="B38" s="9" t="s">
        <v>49</v>
      </c>
      <c r="C38" s="10" t="n">
        <f aca="false">COUNTIF(Inventaire!$L$6:$L$105,"Oui")</f>
        <v>0</v>
      </c>
    </row>
    <row r="39" customFormat="false" ht="15" hidden="false" customHeight="false" outlineLevel="0" collapsed="false">
      <c r="B39" s="9" t="s">
        <v>50</v>
      </c>
      <c r="C39" s="10" t="n">
        <f aca="false">COUNTIF(Inventaire!$L$6:$L$105,"Partielle")</f>
        <v>0</v>
      </c>
    </row>
    <row r="40" customFormat="false" ht="15" hidden="false" customHeight="false" outlineLevel="0" collapsed="false">
      <c r="B40" s="9" t="s">
        <v>51</v>
      </c>
      <c r="C40" s="10" t="n">
        <f aca="false">COUNTIF(Inventaire!$L$6:$L$105,"Non")</f>
        <v>0</v>
      </c>
    </row>
    <row r="41" customFormat="false" ht="15" hidden="false" customHeight="false" outlineLevel="0" collapsed="false">
      <c r="B41" s="9" t="s">
        <v>47</v>
      </c>
      <c r="C41" s="10" t="n">
        <f aca="false">COUNTIF(Inventaire!$L$6:$L$105,"Ne sait pas")</f>
        <v>0</v>
      </c>
    </row>
    <row r="43" customFormat="false" ht="15" hidden="false" customHeight="false" outlineLevel="0" collapsed="false">
      <c r="B43" s="7" t="s">
        <v>52</v>
      </c>
      <c r="C43" s="8" t="s">
        <v>21</v>
      </c>
    </row>
    <row r="44" customFormat="false" ht="15" hidden="false" customHeight="false" outlineLevel="0" collapsed="false">
      <c r="B44" s="9" t="s">
        <v>49</v>
      </c>
      <c r="C44" s="10" t="n">
        <f aca="false">COUNTIF(Inventaire!$M$6:$M$105,"Oui")</f>
        <v>0</v>
      </c>
    </row>
    <row r="45" customFormat="false" ht="15" hidden="false" customHeight="false" outlineLevel="0" collapsed="false">
      <c r="B45" s="9" t="s">
        <v>53</v>
      </c>
      <c r="C45" s="10" t="n">
        <f aca="false">COUNTIF(Inventaire!$M$6:$M$105,"Partiellement")</f>
        <v>0</v>
      </c>
    </row>
    <row r="46" customFormat="false" ht="15" hidden="false" customHeight="false" outlineLevel="0" collapsed="false">
      <c r="B46" s="9" t="s">
        <v>51</v>
      </c>
      <c r="C46" s="10" t="n">
        <f aca="false">COUNTIF(Inventaire!$M$6:$M$105,"Non")</f>
        <v>0</v>
      </c>
    </row>
    <row r="48" customFormat="false" ht="15" hidden="false" customHeight="false" outlineLevel="0" collapsed="false">
      <c r="B48" s="7" t="s">
        <v>54</v>
      </c>
      <c r="C48" s="8" t="s">
        <v>21</v>
      </c>
    </row>
    <row r="49" customFormat="false" ht="15" hidden="false" customHeight="false" outlineLevel="0" collapsed="false">
      <c r="B49" s="9" t="s">
        <v>49</v>
      </c>
      <c r="C49" s="10" t="n">
        <f aca="false">COUNTIF(Inventaire!$O$6:$O$105,"Oui")</f>
        <v>0</v>
      </c>
    </row>
    <row r="50" customFormat="false" ht="15" hidden="false" customHeight="false" outlineLevel="0" collapsed="false">
      <c r="B50" s="9" t="s">
        <v>51</v>
      </c>
      <c r="C50" s="10" t="n">
        <f aca="false">COUNTIF(Inventaire!$O$6:$O$105,"Non")</f>
        <v>0</v>
      </c>
    </row>
    <row r="51" customFormat="false" ht="15" hidden="false" customHeight="false" outlineLevel="0" collapsed="false">
      <c r="B51" s="9" t="s">
        <v>55</v>
      </c>
      <c r="C51" s="10" t="n">
        <f aca="false">COUNTIF(Inventaire!$O$6:$O$105,"Non concerné")</f>
        <v>0</v>
      </c>
    </row>
    <row r="52" customFormat="false" ht="15" hidden="false" customHeight="false" outlineLevel="0" collapsed="false">
      <c r="B52" s="9" t="s">
        <v>47</v>
      </c>
      <c r="C52" s="10" t="n">
        <f aca="false">COUNTIF(Inventaire!$O$6:$O$105,"Ne sait pas")</f>
        <v>0</v>
      </c>
    </row>
    <row r="54" customFormat="false" ht="15" hidden="false" customHeight="false" outlineLevel="0" collapsed="false">
      <c r="B54" s="1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32"/>
    <col collapsed="false" customWidth="true" hidden="false" outlineLevel="0" max="6" min="6" style="0" width="16"/>
    <col collapsed="false" customWidth="true" hidden="false" outlineLevel="0" max="7" min="7" style="0" width="15"/>
    <col collapsed="false" customWidth="true" hidden="false" outlineLevel="0" max="8" min="8" style="0" width="24"/>
    <col collapsed="false" customWidth="true" hidden="false" outlineLevel="0" max="10" min="9" style="0" width="17"/>
    <col collapsed="false" customWidth="true" hidden="false" outlineLevel="0" max="11" min="11" style="0" width="18"/>
    <col collapsed="false" customWidth="true" hidden="false" outlineLevel="0" max="14" min="12" style="0" width="15"/>
    <col collapsed="false" customWidth="true" hidden="false" outlineLevel="0" max="15" min="15" style="0" width="17"/>
    <col collapsed="false" customWidth="true" hidden="false" outlineLevel="0" max="16" min="16" style="0" width="11"/>
    <col collapsed="false" customWidth="true" hidden="false" outlineLevel="0" max="17" min="17" style="0" width="14"/>
    <col collapsed="false" customWidth="true" hidden="false" outlineLevel="0" max="18" min="18" style="0" width="46"/>
    <col collapsed="false" customWidth="true" hidden="false" outlineLevel="0" max="19" min="19" style="0" width="30"/>
  </cols>
  <sheetData>
    <row r="1" customFormat="false" ht="19.7" hidden="false" customHeight="false" outlineLevel="0" collapsed="false">
      <c r="A1" s="12" t="s">
        <v>57</v>
      </c>
    </row>
    <row r="2" customFormat="false" ht="15" hidden="false" customHeight="false" outlineLevel="0" collapsed="false">
      <c r="A2" s="6" t="s">
        <v>58</v>
      </c>
    </row>
    <row r="4" customFormat="false" ht="48" hidden="false" customHeight="true" outlineLevel="0" collapsed="false">
      <c r="A4" s="13" t="s">
        <v>59</v>
      </c>
      <c r="B4" s="13" t="s">
        <v>60</v>
      </c>
      <c r="C4" s="13" t="s">
        <v>61</v>
      </c>
      <c r="D4" s="13" t="s">
        <v>62</v>
      </c>
      <c r="E4" s="13" t="s">
        <v>63</v>
      </c>
      <c r="F4" s="13" t="s">
        <v>64</v>
      </c>
      <c r="G4" s="13" t="s">
        <v>65</v>
      </c>
      <c r="H4" s="13" t="s">
        <v>66</v>
      </c>
      <c r="I4" s="13" t="s">
        <v>67</v>
      </c>
      <c r="J4" s="13" t="s">
        <v>68</v>
      </c>
      <c r="K4" s="13" t="s">
        <v>69</v>
      </c>
      <c r="L4" s="13" t="s">
        <v>70</v>
      </c>
      <c r="M4" s="13" t="s">
        <v>71</v>
      </c>
      <c r="N4" s="13" t="s">
        <v>72</v>
      </c>
      <c r="O4" s="13" t="s">
        <v>73</v>
      </c>
      <c r="P4" s="13" t="s">
        <v>74</v>
      </c>
      <c r="Q4" s="13" t="s">
        <v>75</v>
      </c>
      <c r="R4" s="13" t="s">
        <v>76</v>
      </c>
      <c r="S4" s="13" t="s">
        <v>77</v>
      </c>
    </row>
    <row r="5" customFormat="false" ht="30" hidden="false" customHeight="true" outlineLevel="0" collapsed="false">
      <c r="A5" s="14" t="s">
        <v>78</v>
      </c>
      <c r="B5" s="15" t="s">
        <v>79</v>
      </c>
      <c r="C5" s="15" t="s">
        <v>80</v>
      </c>
      <c r="D5" s="15" t="s">
        <v>27</v>
      </c>
      <c r="E5" s="15" t="s">
        <v>81</v>
      </c>
      <c r="F5" s="15" t="s">
        <v>82</v>
      </c>
      <c r="G5" s="15" t="s">
        <v>34</v>
      </c>
      <c r="H5" s="15" t="s">
        <v>38</v>
      </c>
      <c r="I5" s="15" t="s">
        <v>83</v>
      </c>
      <c r="J5" s="15" t="s">
        <v>45</v>
      </c>
      <c r="K5" s="15" t="s">
        <v>84</v>
      </c>
      <c r="L5" s="15" t="s">
        <v>51</v>
      </c>
      <c r="M5" s="15" t="s">
        <v>53</v>
      </c>
      <c r="N5" s="16"/>
      <c r="O5" s="15" t="s">
        <v>51</v>
      </c>
      <c r="P5" s="17" t="n">
        <f aca="false">IF($B5="","",IF(OR($H5="Recrutement / RH",$H5="Scoring / accès au crédit",$H5="Éducation / formation",$H5="Infrastructure critique",$H5="Autre / à vérifier"),1,0)+IF($G5="À déterminer",1,0)+IF(OR($J5="Jamais",$J5="Ne sait pas"),1,0)+IF(OR($L5="Non",$L5="Ne sait pas"),1,0)+IF($M5="Non",1,0)+IF(OR($O5="Non",$O5="Ne sait pas"),1,0))</f>
        <v>3</v>
      </c>
      <c r="Q5" s="18" t="str">
        <f aca="false">IF($B5="","",IF($P5&gt;=3,"Prioritaire",IF($P5&gt;=1,"À compléter","Documenté")))</f>
        <v>Prioritaire</v>
      </c>
      <c r="R5" s="18" t="str">
        <f aca="false">IF($B5="","",IF(OR($H5="Recrutement / RH",$H5="Scoring / accès au crédit",$H5="Éducation / formation",$H5="Infrastructure critique",$H5="Autre / à vérifier"),"Domaine sensible à examiner. ","")&amp;IF($G5="À déterminer","Rôle à clarifier. ","")&amp;IF(OR($J5="Jamais",$J5="Ne sait pas"),"Validation humaine à définir. ","")&amp;IF(OR($L5="Non",$L5="Ne sait pas"),"Traçabilité à mettre en place. ","")&amp;IF($M5="Non","Équipe à sensibiliser. ","")&amp;IF(OR($O5="Non",$O5="Ne sait pas"),"Information des personnes à prévoir. ",""))</f>
        <v>Domaine sensible à examiner. Traçabilité à mettre en place. Information des personnes à prévoir. </v>
      </c>
      <c r="S5" s="15" t="s">
        <v>85</v>
      </c>
    </row>
    <row r="6" customFormat="false" ht="30" hidden="false" customHeight="true" outlineLevel="0" collapsed="false">
      <c r="A6" s="19" t="n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20"/>
      <c r="P6" s="22" t="str">
        <f aca="false">IF($B6="","",IF(OR($H6="Recrutement / RH",$H6="Scoring / accès au crédit",$H6="Éducation / formation",$H6="Infrastructure critique",$H6="Autre / à vérifier"),1,0)+IF($G6="À déterminer",1,0)+IF(OR($J6="Jamais",$J6="Ne sait pas"),1,0)+IF(OR($L6="Non",$L6="Ne sait pas"),1,0)+IF($M6="Non",1,0)+IF(OR($O6="Non",$O6="Ne sait pas"),1,0))</f>
        <v/>
      </c>
      <c r="Q6" s="23" t="str">
        <f aca="false">IF($B6="","",IF($P6&gt;=3,"Prioritaire",IF($P6&gt;=1,"À compléter","Documenté")))</f>
        <v/>
      </c>
      <c r="R6" s="23" t="str">
        <f aca="false">IF($B6="","",IF(OR($H6="Recrutement / RH",$H6="Scoring / accès au crédit",$H6="Éducation / formation",$H6="Infrastructure critique",$H6="Autre / à vérifier"),"Domaine sensible à examiner. ","")&amp;IF($G6="À déterminer","Rôle à clarifier. ","")&amp;IF(OR($J6="Jamais",$J6="Ne sait pas"),"Validation humaine à définir. ","")&amp;IF(OR($L6="Non",$L6="Ne sait pas"),"Traçabilité à mettre en place. ","")&amp;IF($M6="Non","Équipe à sensibiliser. ","")&amp;IF(OR($O6="Non",$O6="Ne sait pas"),"Information des personnes à prévoir. ",""))</f>
        <v/>
      </c>
      <c r="S6" s="20"/>
    </row>
    <row r="7" customFormat="false" ht="30" hidden="false" customHeight="true" outlineLevel="0" collapsed="false">
      <c r="A7" s="19" t="n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0"/>
      <c r="P7" s="22" t="str">
        <f aca="false">IF($B7="","",IF(OR($H7="Recrutement / RH",$H7="Scoring / accès au crédit",$H7="Éducation / formation",$H7="Infrastructure critique",$H7="Autre / à vérifier"),1,0)+IF($G7="À déterminer",1,0)+IF(OR($J7="Jamais",$J7="Ne sait pas"),1,0)+IF(OR($L7="Non",$L7="Ne sait pas"),1,0)+IF($M7="Non",1,0)+IF(OR($O7="Non",$O7="Ne sait pas"),1,0))</f>
        <v/>
      </c>
      <c r="Q7" s="23" t="str">
        <f aca="false">IF($B7="","",IF($P7&gt;=3,"Prioritaire",IF($P7&gt;=1,"À compléter","Documenté")))</f>
        <v/>
      </c>
      <c r="R7" s="23" t="str">
        <f aca="false">IF($B7="","",IF(OR($H7="Recrutement / RH",$H7="Scoring / accès au crédit",$H7="Éducation / formation",$H7="Infrastructure critique",$H7="Autre / à vérifier"),"Domaine sensible à examiner. ","")&amp;IF($G7="À déterminer","Rôle à clarifier. ","")&amp;IF(OR($J7="Jamais",$J7="Ne sait pas"),"Validation humaine à définir. ","")&amp;IF(OR($L7="Non",$L7="Ne sait pas"),"Traçabilité à mettre en place. ","")&amp;IF($M7="Non","Équipe à sensibiliser. ","")&amp;IF(OR($O7="Non",$O7="Ne sait pas"),"Information des personnes à prévoir. ",""))</f>
        <v/>
      </c>
      <c r="S7" s="20"/>
    </row>
    <row r="8" customFormat="false" ht="30" hidden="false" customHeight="true" outlineLevel="0" collapsed="false">
      <c r="A8" s="19" t="n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0"/>
      <c r="P8" s="22" t="str">
        <f aca="false">IF($B8="","",IF(OR($H8="Recrutement / RH",$H8="Scoring / accès au crédit",$H8="Éducation / formation",$H8="Infrastructure critique",$H8="Autre / à vérifier"),1,0)+IF($G8="À déterminer",1,0)+IF(OR($J8="Jamais",$J8="Ne sait pas"),1,0)+IF(OR($L8="Non",$L8="Ne sait pas"),1,0)+IF($M8="Non",1,0)+IF(OR($O8="Non",$O8="Ne sait pas"),1,0))</f>
        <v/>
      </c>
      <c r="Q8" s="23" t="str">
        <f aca="false">IF($B8="","",IF($P8&gt;=3,"Prioritaire",IF($P8&gt;=1,"À compléter","Documenté")))</f>
        <v/>
      </c>
      <c r="R8" s="23" t="str">
        <f aca="false">IF($B8="","",IF(OR($H8="Recrutement / RH",$H8="Scoring / accès au crédit",$H8="Éducation / formation",$H8="Infrastructure critique",$H8="Autre / à vérifier"),"Domaine sensible à examiner. ","")&amp;IF($G8="À déterminer","Rôle à clarifier. ","")&amp;IF(OR($J8="Jamais",$J8="Ne sait pas"),"Validation humaine à définir. ","")&amp;IF(OR($L8="Non",$L8="Ne sait pas"),"Traçabilité à mettre en place. ","")&amp;IF($M8="Non","Équipe à sensibiliser. ","")&amp;IF(OR($O8="Non",$O8="Ne sait pas"),"Information des personnes à prévoir. ",""))</f>
        <v/>
      </c>
      <c r="S8" s="20"/>
    </row>
    <row r="9" customFormat="false" ht="30" hidden="false" customHeight="true" outlineLevel="0" collapsed="false">
      <c r="A9" s="19" t="n">
        <v>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0"/>
      <c r="P9" s="22" t="str">
        <f aca="false">IF($B9="","",IF(OR($H9="Recrutement / RH",$H9="Scoring / accès au crédit",$H9="Éducation / formation",$H9="Infrastructure critique",$H9="Autre / à vérifier"),1,0)+IF($G9="À déterminer",1,0)+IF(OR($J9="Jamais",$J9="Ne sait pas"),1,0)+IF(OR($L9="Non",$L9="Ne sait pas"),1,0)+IF($M9="Non",1,0)+IF(OR($O9="Non",$O9="Ne sait pas"),1,0))</f>
        <v/>
      </c>
      <c r="Q9" s="23" t="str">
        <f aca="false">IF($B9="","",IF($P9&gt;=3,"Prioritaire",IF($P9&gt;=1,"À compléter","Documenté")))</f>
        <v/>
      </c>
      <c r="R9" s="23" t="str">
        <f aca="false">IF($B9="","",IF(OR($H9="Recrutement / RH",$H9="Scoring / accès au crédit",$H9="Éducation / formation",$H9="Infrastructure critique",$H9="Autre / à vérifier"),"Domaine sensible à examiner. ","")&amp;IF($G9="À déterminer","Rôle à clarifier. ","")&amp;IF(OR($J9="Jamais",$J9="Ne sait pas"),"Validation humaine à définir. ","")&amp;IF(OR($L9="Non",$L9="Ne sait pas"),"Traçabilité à mettre en place. ","")&amp;IF($M9="Non","Équipe à sensibiliser. ","")&amp;IF(OR($O9="Non",$O9="Ne sait pas"),"Information des personnes à prévoir. ",""))</f>
        <v/>
      </c>
      <c r="S9" s="20"/>
    </row>
    <row r="10" customFormat="false" ht="30" hidden="false" customHeight="true" outlineLevel="0" collapsed="false">
      <c r="A10" s="19" t="n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0"/>
      <c r="P10" s="22" t="str">
        <f aca="false">IF($B10="","",IF(OR($H10="Recrutement / RH",$H10="Scoring / accès au crédit",$H10="Éducation / formation",$H10="Infrastructure critique",$H10="Autre / à vérifier"),1,0)+IF($G10="À déterminer",1,0)+IF(OR($J10="Jamais",$J10="Ne sait pas"),1,0)+IF(OR($L10="Non",$L10="Ne sait pas"),1,0)+IF($M10="Non",1,0)+IF(OR($O10="Non",$O10="Ne sait pas"),1,0))</f>
        <v/>
      </c>
      <c r="Q10" s="23" t="str">
        <f aca="false">IF($B10="","",IF($P10&gt;=3,"Prioritaire",IF($P10&gt;=1,"À compléter","Documenté")))</f>
        <v/>
      </c>
      <c r="R10" s="23" t="str">
        <f aca="false">IF($B10="","",IF(OR($H10="Recrutement / RH",$H10="Scoring / accès au crédit",$H10="Éducation / formation",$H10="Infrastructure critique",$H10="Autre / à vérifier"),"Domaine sensible à examiner. ","")&amp;IF($G10="À déterminer","Rôle à clarifier. ","")&amp;IF(OR($J10="Jamais",$J10="Ne sait pas"),"Validation humaine à définir. ","")&amp;IF(OR($L10="Non",$L10="Ne sait pas"),"Traçabilité à mettre en place. ","")&amp;IF($M10="Non","Équipe à sensibiliser. ","")&amp;IF(OR($O10="Non",$O10="Ne sait pas"),"Information des personnes à prévoir. ",""))</f>
        <v/>
      </c>
      <c r="S10" s="20"/>
    </row>
    <row r="11" customFormat="false" ht="30" hidden="false" customHeight="true" outlineLevel="0" collapsed="false">
      <c r="A11" s="19" t="n">
        <v>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20"/>
      <c r="P11" s="22" t="str">
        <f aca="false">IF($B11="","",IF(OR($H11="Recrutement / RH",$H11="Scoring / accès au crédit",$H11="Éducation / formation",$H11="Infrastructure critique",$H11="Autre / à vérifier"),1,0)+IF($G11="À déterminer",1,0)+IF(OR($J11="Jamais",$J11="Ne sait pas"),1,0)+IF(OR($L11="Non",$L11="Ne sait pas"),1,0)+IF($M11="Non",1,0)+IF(OR($O11="Non",$O11="Ne sait pas"),1,0))</f>
        <v/>
      </c>
      <c r="Q11" s="23" t="str">
        <f aca="false">IF($B11="","",IF($P11&gt;=3,"Prioritaire",IF($P11&gt;=1,"À compléter","Documenté")))</f>
        <v/>
      </c>
      <c r="R11" s="23" t="str">
        <f aca="false">IF($B11="","",IF(OR($H11="Recrutement / RH",$H11="Scoring / accès au crédit",$H11="Éducation / formation",$H11="Infrastructure critique",$H11="Autre / à vérifier"),"Domaine sensible à examiner. ","")&amp;IF($G11="À déterminer","Rôle à clarifier. ","")&amp;IF(OR($J11="Jamais",$J11="Ne sait pas"),"Validation humaine à définir. ","")&amp;IF(OR($L11="Non",$L11="Ne sait pas"),"Traçabilité à mettre en place. ","")&amp;IF($M11="Non","Équipe à sensibiliser. ","")&amp;IF(OR($O11="Non",$O11="Ne sait pas"),"Information des personnes à prévoir. ",""))</f>
        <v/>
      </c>
      <c r="S11" s="20"/>
    </row>
    <row r="12" customFormat="false" ht="30" hidden="false" customHeight="true" outlineLevel="0" collapsed="false">
      <c r="A12" s="19" t="n">
        <v>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0"/>
      <c r="P12" s="22" t="str">
        <f aca="false">IF($B12="","",IF(OR($H12="Recrutement / RH",$H12="Scoring / accès au crédit",$H12="Éducation / formation",$H12="Infrastructure critique",$H12="Autre / à vérifier"),1,0)+IF($G12="À déterminer",1,0)+IF(OR($J12="Jamais",$J12="Ne sait pas"),1,0)+IF(OR($L12="Non",$L12="Ne sait pas"),1,0)+IF($M12="Non",1,0)+IF(OR($O12="Non",$O12="Ne sait pas"),1,0))</f>
        <v/>
      </c>
      <c r="Q12" s="23" t="str">
        <f aca="false">IF($B12="","",IF($P12&gt;=3,"Prioritaire",IF($P12&gt;=1,"À compléter","Documenté")))</f>
        <v/>
      </c>
      <c r="R12" s="23" t="str">
        <f aca="false">IF($B12="","",IF(OR($H12="Recrutement / RH",$H12="Scoring / accès au crédit",$H12="Éducation / formation",$H12="Infrastructure critique",$H12="Autre / à vérifier"),"Domaine sensible à examiner. ","")&amp;IF($G12="À déterminer","Rôle à clarifier. ","")&amp;IF(OR($J12="Jamais",$J12="Ne sait pas"),"Validation humaine à définir. ","")&amp;IF(OR($L12="Non",$L12="Ne sait pas"),"Traçabilité à mettre en place. ","")&amp;IF($M12="Non","Équipe à sensibiliser. ","")&amp;IF(OR($O12="Non",$O12="Ne sait pas"),"Information des personnes à prévoir. ",""))</f>
        <v/>
      </c>
      <c r="S12" s="20"/>
    </row>
    <row r="13" customFormat="false" ht="30" hidden="false" customHeight="true" outlineLevel="0" collapsed="false">
      <c r="A13" s="19" t="n">
        <v>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0"/>
      <c r="P13" s="22" t="str">
        <f aca="false">IF($B13="","",IF(OR($H13="Recrutement / RH",$H13="Scoring / accès au crédit",$H13="Éducation / formation",$H13="Infrastructure critique",$H13="Autre / à vérifier"),1,0)+IF($G13="À déterminer",1,0)+IF(OR($J13="Jamais",$J13="Ne sait pas"),1,0)+IF(OR($L13="Non",$L13="Ne sait pas"),1,0)+IF($M13="Non",1,0)+IF(OR($O13="Non",$O13="Ne sait pas"),1,0))</f>
        <v/>
      </c>
      <c r="Q13" s="23" t="str">
        <f aca="false">IF($B13="","",IF($P13&gt;=3,"Prioritaire",IF($P13&gt;=1,"À compléter","Documenté")))</f>
        <v/>
      </c>
      <c r="R13" s="23" t="str">
        <f aca="false">IF($B13="","",IF(OR($H13="Recrutement / RH",$H13="Scoring / accès au crédit",$H13="Éducation / formation",$H13="Infrastructure critique",$H13="Autre / à vérifier"),"Domaine sensible à examiner. ","")&amp;IF($G13="À déterminer","Rôle à clarifier. ","")&amp;IF(OR($J13="Jamais",$J13="Ne sait pas"),"Validation humaine à définir. ","")&amp;IF(OR($L13="Non",$L13="Ne sait pas"),"Traçabilité à mettre en place. ","")&amp;IF($M13="Non","Équipe à sensibiliser. ","")&amp;IF(OR($O13="Non",$O13="Ne sait pas"),"Information des personnes à prévoir. ",""))</f>
        <v/>
      </c>
      <c r="S13" s="20"/>
    </row>
    <row r="14" customFormat="false" ht="30" hidden="false" customHeight="true" outlineLevel="0" collapsed="false">
      <c r="A14" s="19" t="n">
        <v>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0"/>
      <c r="P14" s="22" t="str">
        <f aca="false">IF($B14="","",IF(OR($H14="Recrutement / RH",$H14="Scoring / accès au crédit",$H14="Éducation / formation",$H14="Infrastructure critique",$H14="Autre / à vérifier"),1,0)+IF($G14="À déterminer",1,0)+IF(OR($J14="Jamais",$J14="Ne sait pas"),1,0)+IF(OR($L14="Non",$L14="Ne sait pas"),1,0)+IF($M14="Non",1,0)+IF(OR($O14="Non",$O14="Ne sait pas"),1,0))</f>
        <v/>
      </c>
      <c r="Q14" s="23" t="str">
        <f aca="false">IF($B14="","",IF($P14&gt;=3,"Prioritaire",IF($P14&gt;=1,"À compléter","Documenté")))</f>
        <v/>
      </c>
      <c r="R14" s="23" t="str">
        <f aca="false">IF($B14="","",IF(OR($H14="Recrutement / RH",$H14="Scoring / accès au crédit",$H14="Éducation / formation",$H14="Infrastructure critique",$H14="Autre / à vérifier"),"Domaine sensible à examiner. ","")&amp;IF($G14="À déterminer","Rôle à clarifier. ","")&amp;IF(OR($J14="Jamais",$J14="Ne sait pas"),"Validation humaine à définir. ","")&amp;IF(OR($L14="Non",$L14="Ne sait pas"),"Traçabilité à mettre en place. ","")&amp;IF($M14="Non","Équipe à sensibiliser. ","")&amp;IF(OR($O14="Non",$O14="Ne sait pas"),"Information des personnes à prévoir. ",""))</f>
        <v/>
      </c>
      <c r="S14" s="20"/>
    </row>
    <row r="15" customFormat="false" ht="30" hidden="false" customHeight="true" outlineLevel="0" collapsed="false">
      <c r="A15" s="19" t="n">
        <v>10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0"/>
      <c r="P15" s="22" t="str">
        <f aca="false">IF($B15="","",IF(OR($H15="Recrutement / RH",$H15="Scoring / accès au crédit",$H15="Éducation / formation",$H15="Infrastructure critique",$H15="Autre / à vérifier"),1,0)+IF($G15="À déterminer",1,0)+IF(OR($J15="Jamais",$J15="Ne sait pas"),1,0)+IF(OR($L15="Non",$L15="Ne sait pas"),1,0)+IF($M15="Non",1,0)+IF(OR($O15="Non",$O15="Ne sait pas"),1,0))</f>
        <v/>
      </c>
      <c r="Q15" s="23" t="str">
        <f aca="false">IF($B15="","",IF($P15&gt;=3,"Prioritaire",IF($P15&gt;=1,"À compléter","Documenté")))</f>
        <v/>
      </c>
      <c r="R15" s="23" t="str">
        <f aca="false">IF($B15="","",IF(OR($H15="Recrutement / RH",$H15="Scoring / accès au crédit",$H15="Éducation / formation",$H15="Infrastructure critique",$H15="Autre / à vérifier"),"Domaine sensible à examiner. ","")&amp;IF($G15="À déterminer","Rôle à clarifier. ","")&amp;IF(OR($J15="Jamais",$J15="Ne sait pas"),"Validation humaine à définir. ","")&amp;IF(OR($L15="Non",$L15="Ne sait pas"),"Traçabilité à mettre en place. ","")&amp;IF($M15="Non","Équipe à sensibiliser. ","")&amp;IF(OR($O15="Non",$O15="Ne sait pas"),"Information des personnes à prévoir. ",""))</f>
        <v/>
      </c>
      <c r="S15" s="20"/>
    </row>
    <row r="16" customFormat="false" ht="30" hidden="false" customHeight="true" outlineLevel="0" collapsed="false">
      <c r="A16" s="19" t="n">
        <v>11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0"/>
      <c r="P16" s="22" t="str">
        <f aca="false">IF($B16="","",IF(OR($H16="Recrutement / RH",$H16="Scoring / accès au crédit",$H16="Éducation / formation",$H16="Infrastructure critique",$H16="Autre / à vérifier"),1,0)+IF($G16="À déterminer",1,0)+IF(OR($J16="Jamais",$J16="Ne sait pas"),1,0)+IF(OR($L16="Non",$L16="Ne sait pas"),1,0)+IF($M16="Non",1,0)+IF(OR($O16="Non",$O16="Ne sait pas"),1,0))</f>
        <v/>
      </c>
      <c r="Q16" s="23" t="str">
        <f aca="false">IF($B16="","",IF($P16&gt;=3,"Prioritaire",IF($P16&gt;=1,"À compléter","Documenté")))</f>
        <v/>
      </c>
      <c r="R16" s="23" t="str">
        <f aca="false">IF($B16="","",IF(OR($H16="Recrutement / RH",$H16="Scoring / accès au crédit",$H16="Éducation / formation",$H16="Infrastructure critique",$H16="Autre / à vérifier"),"Domaine sensible à examiner. ","")&amp;IF($G16="À déterminer","Rôle à clarifier. ","")&amp;IF(OR($J16="Jamais",$J16="Ne sait pas"),"Validation humaine à définir. ","")&amp;IF(OR($L16="Non",$L16="Ne sait pas"),"Traçabilité à mettre en place. ","")&amp;IF($M16="Non","Équipe à sensibiliser. ","")&amp;IF(OR($O16="Non",$O16="Ne sait pas"),"Information des personnes à prévoir. ",""))</f>
        <v/>
      </c>
      <c r="S16" s="20"/>
    </row>
    <row r="17" customFormat="false" ht="30" hidden="false" customHeight="true" outlineLevel="0" collapsed="false">
      <c r="A17" s="19" t="n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0"/>
      <c r="P17" s="22" t="str">
        <f aca="false">IF($B17="","",IF(OR($H17="Recrutement / RH",$H17="Scoring / accès au crédit",$H17="Éducation / formation",$H17="Infrastructure critique",$H17="Autre / à vérifier"),1,0)+IF($G17="À déterminer",1,0)+IF(OR($J17="Jamais",$J17="Ne sait pas"),1,0)+IF(OR($L17="Non",$L17="Ne sait pas"),1,0)+IF($M17="Non",1,0)+IF(OR($O17="Non",$O17="Ne sait pas"),1,0))</f>
        <v/>
      </c>
      <c r="Q17" s="23" t="str">
        <f aca="false">IF($B17="","",IF($P17&gt;=3,"Prioritaire",IF($P17&gt;=1,"À compléter","Documenté")))</f>
        <v/>
      </c>
      <c r="R17" s="23" t="str">
        <f aca="false">IF($B17="","",IF(OR($H17="Recrutement / RH",$H17="Scoring / accès au crédit",$H17="Éducation / formation",$H17="Infrastructure critique",$H17="Autre / à vérifier"),"Domaine sensible à examiner. ","")&amp;IF($G17="À déterminer","Rôle à clarifier. ","")&amp;IF(OR($J17="Jamais",$J17="Ne sait pas"),"Validation humaine à définir. ","")&amp;IF(OR($L17="Non",$L17="Ne sait pas"),"Traçabilité à mettre en place. ","")&amp;IF($M17="Non","Équipe à sensibiliser. ","")&amp;IF(OR($O17="Non",$O17="Ne sait pas"),"Information des personnes à prévoir. ",""))</f>
        <v/>
      </c>
      <c r="S17" s="20"/>
    </row>
    <row r="18" customFormat="false" ht="30" hidden="false" customHeight="true" outlineLevel="0" collapsed="false">
      <c r="A18" s="19" t="n">
        <v>13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0"/>
      <c r="P18" s="22" t="str">
        <f aca="false">IF($B18="","",IF(OR($H18="Recrutement / RH",$H18="Scoring / accès au crédit",$H18="Éducation / formation",$H18="Infrastructure critique",$H18="Autre / à vérifier"),1,0)+IF($G18="À déterminer",1,0)+IF(OR($J18="Jamais",$J18="Ne sait pas"),1,0)+IF(OR($L18="Non",$L18="Ne sait pas"),1,0)+IF($M18="Non",1,0)+IF(OR($O18="Non",$O18="Ne sait pas"),1,0))</f>
        <v/>
      </c>
      <c r="Q18" s="23" t="str">
        <f aca="false">IF($B18="","",IF($P18&gt;=3,"Prioritaire",IF($P18&gt;=1,"À compléter","Documenté")))</f>
        <v/>
      </c>
      <c r="R18" s="23" t="str">
        <f aca="false">IF($B18="","",IF(OR($H18="Recrutement / RH",$H18="Scoring / accès au crédit",$H18="Éducation / formation",$H18="Infrastructure critique",$H18="Autre / à vérifier"),"Domaine sensible à examiner. ","")&amp;IF($G18="À déterminer","Rôle à clarifier. ","")&amp;IF(OR($J18="Jamais",$J18="Ne sait pas"),"Validation humaine à définir. ","")&amp;IF(OR($L18="Non",$L18="Ne sait pas"),"Traçabilité à mettre en place. ","")&amp;IF($M18="Non","Équipe à sensibiliser. ","")&amp;IF(OR($O18="Non",$O18="Ne sait pas"),"Information des personnes à prévoir. ",""))</f>
        <v/>
      </c>
      <c r="S18" s="20"/>
    </row>
    <row r="19" customFormat="false" ht="30" hidden="false" customHeight="true" outlineLevel="0" collapsed="false">
      <c r="A19" s="19" t="n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0"/>
      <c r="P19" s="22" t="str">
        <f aca="false">IF($B19="","",IF(OR($H19="Recrutement / RH",$H19="Scoring / accès au crédit",$H19="Éducation / formation",$H19="Infrastructure critique",$H19="Autre / à vérifier"),1,0)+IF($G19="À déterminer",1,0)+IF(OR($J19="Jamais",$J19="Ne sait pas"),1,0)+IF(OR($L19="Non",$L19="Ne sait pas"),1,0)+IF($M19="Non",1,0)+IF(OR($O19="Non",$O19="Ne sait pas"),1,0))</f>
        <v/>
      </c>
      <c r="Q19" s="23" t="str">
        <f aca="false">IF($B19="","",IF($P19&gt;=3,"Prioritaire",IF($P19&gt;=1,"À compléter","Documenté")))</f>
        <v/>
      </c>
      <c r="R19" s="23" t="str">
        <f aca="false">IF($B19="","",IF(OR($H19="Recrutement / RH",$H19="Scoring / accès au crédit",$H19="Éducation / formation",$H19="Infrastructure critique",$H19="Autre / à vérifier"),"Domaine sensible à examiner. ","")&amp;IF($G19="À déterminer","Rôle à clarifier. ","")&amp;IF(OR($J19="Jamais",$J19="Ne sait pas"),"Validation humaine à définir. ","")&amp;IF(OR($L19="Non",$L19="Ne sait pas"),"Traçabilité à mettre en place. ","")&amp;IF($M19="Non","Équipe à sensibiliser. ","")&amp;IF(OR($O19="Non",$O19="Ne sait pas"),"Information des personnes à prévoir. ",""))</f>
        <v/>
      </c>
      <c r="S19" s="20"/>
    </row>
    <row r="20" customFormat="false" ht="30" hidden="false" customHeight="true" outlineLevel="0" collapsed="false">
      <c r="A20" s="19" t="n">
        <v>15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0"/>
      <c r="P20" s="22" t="str">
        <f aca="false">IF($B20="","",IF(OR($H20="Recrutement / RH",$H20="Scoring / accès au crédit",$H20="Éducation / formation",$H20="Infrastructure critique",$H20="Autre / à vérifier"),1,0)+IF($G20="À déterminer",1,0)+IF(OR($J20="Jamais",$J20="Ne sait pas"),1,0)+IF(OR($L20="Non",$L20="Ne sait pas"),1,0)+IF($M20="Non",1,0)+IF(OR($O20="Non",$O20="Ne sait pas"),1,0))</f>
        <v/>
      </c>
      <c r="Q20" s="23" t="str">
        <f aca="false">IF($B20="","",IF($P20&gt;=3,"Prioritaire",IF($P20&gt;=1,"À compléter","Documenté")))</f>
        <v/>
      </c>
      <c r="R20" s="23" t="str">
        <f aca="false">IF($B20="","",IF(OR($H20="Recrutement / RH",$H20="Scoring / accès au crédit",$H20="Éducation / formation",$H20="Infrastructure critique",$H20="Autre / à vérifier"),"Domaine sensible à examiner. ","")&amp;IF($G20="À déterminer","Rôle à clarifier. ","")&amp;IF(OR($J20="Jamais",$J20="Ne sait pas"),"Validation humaine à définir. ","")&amp;IF(OR($L20="Non",$L20="Ne sait pas"),"Traçabilité à mettre en place. ","")&amp;IF($M20="Non","Équipe à sensibiliser. ","")&amp;IF(OR($O20="Non",$O20="Ne sait pas"),"Information des personnes à prévoir. ",""))</f>
        <v/>
      </c>
      <c r="S20" s="20"/>
    </row>
    <row r="21" customFormat="false" ht="30" hidden="false" customHeight="true" outlineLevel="0" collapsed="false">
      <c r="A21" s="19" t="n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20"/>
      <c r="P21" s="22" t="str">
        <f aca="false">IF($B21="","",IF(OR($H21="Recrutement / RH",$H21="Scoring / accès au crédit",$H21="Éducation / formation",$H21="Infrastructure critique",$H21="Autre / à vérifier"),1,0)+IF($G21="À déterminer",1,0)+IF(OR($J21="Jamais",$J21="Ne sait pas"),1,0)+IF(OR($L21="Non",$L21="Ne sait pas"),1,0)+IF($M21="Non",1,0)+IF(OR($O21="Non",$O21="Ne sait pas"),1,0))</f>
        <v/>
      </c>
      <c r="Q21" s="23" t="str">
        <f aca="false">IF($B21="","",IF($P21&gt;=3,"Prioritaire",IF($P21&gt;=1,"À compléter","Documenté")))</f>
        <v/>
      </c>
      <c r="R21" s="23" t="str">
        <f aca="false">IF($B21="","",IF(OR($H21="Recrutement / RH",$H21="Scoring / accès au crédit",$H21="Éducation / formation",$H21="Infrastructure critique",$H21="Autre / à vérifier"),"Domaine sensible à examiner. ","")&amp;IF($G21="À déterminer","Rôle à clarifier. ","")&amp;IF(OR($J21="Jamais",$J21="Ne sait pas"),"Validation humaine à définir. ","")&amp;IF(OR($L21="Non",$L21="Ne sait pas"),"Traçabilité à mettre en place. ","")&amp;IF($M21="Non","Équipe à sensibiliser. ","")&amp;IF(OR($O21="Non",$O21="Ne sait pas"),"Information des personnes à prévoir. ",""))</f>
        <v/>
      </c>
      <c r="S21" s="20"/>
    </row>
    <row r="22" customFormat="false" ht="30" hidden="false" customHeight="true" outlineLevel="0" collapsed="false">
      <c r="A22" s="19" t="n">
        <v>17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20"/>
      <c r="P22" s="22" t="str">
        <f aca="false">IF($B22="","",IF(OR($H22="Recrutement / RH",$H22="Scoring / accès au crédit",$H22="Éducation / formation",$H22="Infrastructure critique",$H22="Autre / à vérifier"),1,0)+IF($G22="À déterminer",1,0)+IF(OR($J22="Jamais",$J22="Ne sait pas"),1,0)+IF(OR($L22="Non",$L22="Ne sait pas"),1,0)+IF($M22="Non",1,0)+IF(OR($O22="Non",$O22="Ne sait pas"),1,0))</f>
        <v/>
      </c>
      <c r="Q22" s="23" t="str">
        <f aca="false">IF($B22="","",IF($P22&gt;=3,"Prioritaire",IF($P22&gt;=1,"À compléter","Documenté")))</f>
        <v/>
      </c>
      <c r="R22" s="23" t="str">
        <f aca="false">IF($B22="","",IF(OR($H22="Recrutement / RH",$H22="Scoring / accès au crédit",$H22="Éducation / formation",$H22="Infrastructure critique",$H22="Autre / à vérifier"),"Domaine sensible à examiner. ","")&amp;IF($G22="À déterminer","Rôle à clarifier. ","")&amp;IF(OR($J22="Jamais",$J22="Ne sait pas"),"Validation humaine à définir. ","")&amp;IF(OR($L22="Non",$L22="Ne sait pas"),"Traçabilité à mettre en place. ","")&amp;IF($M22="Non","Équipe à sensibiliser. ","")&amp;IF(OR($O22="Non",$O22="Ne sait pas"),"Information des personnes à prévoir. ",""))</f>
        <v/>
      </c>
      <c r="S22" s="20"/>
    </row>
    <row r="23" customFormat="false" ht="30" hidden="false" customHeight="true" outlineLevel="0" collapsed="false">
      <c r="A23" s="19" t="n">
        <v>18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  <c r="O23" s="20"/>
      <c r="P23" s="22" t="str">
        <f aca="false">IF($B23="","",IF(OR($H23="Recrutement / RH",$H23="Scoring / accès au crédit",$H23="Éducation / formation",$H23="Infrastructure critique",$H23="Autre / à vérifier"),1,0)+IF($G23="À déterminer",1,0)+IF(OR($J23="Jamais",$J23="Ne sait pas"),1,0)+IF(OR($L23="Non",$L23="Ne sait pas"),1,0)+IF($M23="Non",1,0)+IF(OR($O23="Non",$O23="Ne sait pas"),1,0))</f>
        <v/>
      </c>
      <c r="Q23" s="23" t="str">
        <f aca="false">IF($B23="","",IF($P23&gt;=3,"Prioritaire",IF($P23&gt;=1,"À compléter","Documenté")))</f>
        <v/>
      </c>
      <c r="R23" s="23" t="str">
        <f aca="false">IF($B23="","",IF(OR($H23="Recrutement / RH",$H23="Scoring / accès au crédit",$H23="Éducation / formation",$H23="Infrastructure critique",$H23="Autre / à vérifier"),"Domaine sensible à examiner. ","")&amp;IF($G23="À déterminer","Rôle à clarifier. ","")&amp;IF(OR($J23="Jamais",$J23="Ne sait pas"),"Validation humaine à définir. ","")&amp;IF(OR($L23="Non",$L23="Ne sait pas"),"Traçabilité à mettre en place. ","")&amp;IF($M23="Non","Équipe à sensibiliser. ","")&amp;IF(OR($O23="Non",$O23="Ne sait pas"),"Information des personnes à prévoir. ",""))</f>
        <v/>
      </c>
      <c r="S23" s="20"/>
    </row>
    <row r="24" customFormat="false" ht="30" hidden="false" customHeight="true" outlineLevel="0" collapsed="false">
      <c r="A24" s="19" t="n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20"/>
      <c r="P24" s="22" t="str">
        <f aca="false">IF($B24="","",IF(OR($H24="Recrutement / RH",$H24="Scoring / accès au crédit",$H24="Éducation / formation",$H24="Infrastructure critique",$H24="Autre / à vérifier"),1,0)+IF($G24="À déterminer",1,0)+IF(OR($J24="Jamais",$J24="Ne sait pas"),1,0)+IF(OR($L24="Non",$L24="Ne sait pas"),1,0)+IF($M24="Non",1,0)+IF(OR($O24="Non",$O24="Ne sait pas"),1,0))</f>
        <v/>
      </c>
      <c r="Q24" s="23" t="str">
        <f aca="false">IF($B24="","",IF($P24&gt;=3,"Prioritaire",IF($P24&gt;=1,"À compléter","Documenté")))</f>
        <v/>
      </c>
      <c r="R24" s="23" t="str">
        <f aca="false">IF($B24="","",IF(OR($H24="Recrutement / RH",$H24="Scoring / accès au crédit",$H24="Éducation / formation",$H24="Infrastructure critique",$H24="Autre / à vérifier"),"Domaine sensible à examiner. ","")&amp;IF($G24="À déterminer","Rôle à clarifier. ","")&amp;IF(OR($J24="Jamais",$J24="Ne sait pas"),"Validation humaine à définir. ","")&amp;IF(OR($L24="Non",$L24="Ne sait pas"),"Traçabilité à mettre en place. ","")&amp;IF($M24="Non","Équipe à sensibiliser. ","")&amp;IF(OR($O24="Non",$O24="Ne sait pas"),"Information des personnes à prévoir. ",""))</f>
        <v/>
      </c>
      <c r="S24" s="20"/>
    </row>
    <row r="25" customFormat="false" ht="30" hidden="false" customHeight="true" outlineLevel="0" collapsed="false">
      <c r="A25" s="19" t="n">
        <v>20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0"/>
      <c r="P25" s="22" t="str">
        <f aca="false">IF($B25="","",IF(OR($H25="Recrutement / RH",$H25="Scoring / accès au crédit",$H25="Éducation / formation",$H25="Infrastructure critique",$H25="Autre / à vérifier"),1,0)+IF($G25="À déterminer",1,0)+IF(OR($J25="Jamais",$J25="Ne sait pas"),1,0)+IF(OR($L25="Non",$L25="Ne sait pas"),1,0)+IF($M25="Non",1,0)+IF(OR($O25="Non",$O25="Ne sait pas"),1,0))</f>
        <v/>
      </c>
      <c r="Q25" s="23" t="str">
        <f aca="false">IF($B25="","",IF($P25&gt;=3,"Prioritaire",IF($P25&gt;=1,"À compléter","Documenté")))</f>
        <v/>
      </c>
      <c r="R25" s="23" t="str">
        <f aca="false">IF($B25="","",IF(OR($H25="Recrutement / RH",$H25="Scoring / accès au crédit",$H25="Éducation / formation",$H25="Infrastructure critique",$H25="Autre / à vérifier"),"Domaine sensible à examiner. ","")&amp;IF($G25="À déterminer","Rôle à clarifier. ","")&amp;IF(OR($J25="Jamais",$J25="Ne sait pas"),"Validation humaine à définir. ","")&amp;IF(OR($L25="Non",$L25="Ne sait pas"),"Traçabilité à mettre en place. ","")&amp;IF($M25="Non","Équipe à sensibiliser. ","")&amp;IF(OR($O25="Non",$O25="Ne sait pas"),"Information des personnes à prévoir. ",""))</f>
        <v/>
      </c>
      <c r="S25" s="20"/>
    </row>
    <row r="26" customFormat="false" ht="30" hidden="false" customHeight="true" outlineLevel="0" collapsed="false">
      <c r="A26" s="19" t="n">
        <v>21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  <c r="O26" s="20"/>
      <c r="P26" s="22" t="str">
        <f aca="false">IF($B26="","",IF(OR($H26="Recrutement / RH",$H26="Scoring / accès au crédit",$H26="Éducation / formation",$H26="Infrastructure critique",$H26="Autre / à vérifier"),1,0)+IF($G26="À déterminer",1,0)+IF(OR($J26="Jamais",$J26="Ne sait pas"),1,0)+IF(OR($L26="Non",$L26="Ne sait pas"),1,0)+IF($M26="Non",1,0)+IF(OR($O26="Non",$O26="Ne sait pas"),1,0))</f>
        <v/>
      </c>
      <c r="Q26" s="23" t="str">
        <f aca="false">IF($B26="","",IF($P26&gt;=3,"Prioritaire",IF($P26&gt;=1,"À compléter","Documenté")))</f>
        <v/>
      </c>
      <c r="R26" s="23" t="str">
        <f aca="false">IF($B26="","",IF(OR($H26="Recrutement / RH",$H26="Scoring / accès au crédit",$H26="Éducation / formation",$H26="Infrastructure critique",$H26="Autre / à vérifier"),"Domaine sensible à examiner. ","")&amp;IF($G26="À déterminer","Rôle à clarifier. ","")&amp;IF(OR($J26="Jamais",$J26="Ne sait pas"),"Validation humaine à définir. ","")&amp;IF(OR($L26="Non",$L26="Ne sait pas"),"Traçabilité à mettre en place. ","")&amp;IF($M26="Non","Équipe à sensibiliser. ","")&amp;IF(OR($O26="Non",$O26="Ne sait pas"),"Information des personnes à prévoir. ",""))</f>
        <v/>
      </c>
      <c r="S26" s="20"/>
    </row>
    <row r="27" customFormat="false" ht="30" hidden="false" customHeight="true" outlineLevel="0" collapsed="false">
      <c r="A27" s="19" t="n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O27" s="20"/>
      <c r="P27" s="22" t="str">
        <f aca="false">IF($B27="","",IF(OR($H27="Recrutement / RH",$H27="Scoring / accès au crédit",$H27="Éducation / formation",$H27="Infrastructure critique",$H27="Autre / à vérifier"),1,0)+IF($G27="À déterminer",1,0)+IF(OR($J27="Jamais",$J27="Ne sait pas"),1,0)+IF(OR($L27="Non",$L27="Ne sait pas"),1,0)+IF($M27="Non",1,0)+IF(OR($O27="Non",$O27="Ne sait pas"),1,0))</f>
        <v/>
      </c>
      <c r="Q27" s="23" t="str">
        <f aca="false">IF($B27="","",IF($P27&gt;=3,"Prioritaire",IF($P27&gt;=1,"À compléter","Documenté")))</f>
        <v/>
      </c>
      <c r="R27" s="23" t="str">
        <f aca="false">IF($B27="","",IF(OR($H27="Recrutement / RH",$H27="Scoring / accès au crédit",$H27="Éducation / formation",$H27="Infrastructure critique",$H27="Autre / à vérifier"),"Domaine sensible à examiner. ","")&amp;IF($G27="À déterminer","Rôle à clarifier. ","")&amp;IF(OR($J27="Jamais",$J27="Ne sait pas"),"Validation humaine à définir. ","")&amp;IF(OR($L27="Non",$L27="Ne sait pas"),"Traçabilité à mettre en place. ","")&amp;IF($M27="Non","Équipe à sensibiliser. ","")&amp;IF(OR($O27="Non",$O27="Ne sait pas"),"Information des personnes à prévoir. ",""))</f>
        <v/>
      </c>
      <c r="S27" s="20"/>
    </row>
    <row r="28" customFormat="false" ht="30" hidden="false" customHeight="true" outlineLevel="0" collapsed="false">
      <c r="A28" s="19" t="n">
        <v>23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  <c r="O28" s="20"/>
      <c r="P28" s="22" t="str">
        <f aca="false">IF($B28="","",IF(OR($H28="Recrutement / RH",$H28="Scoring / accès au crédit",$H28="Éducation / formation",$H28="Infrastructure critique",$H28="Autre / à vérifier"),1,0)+IF($G28="À déterminer",1,0)+IF(OR($J28="Jamais",$J28="Ne sait pas"),1,0)+IF(OR($L28="Non",$L28="Ne sait pas"),1,0)+IF($M28="Non",1,0)+IF(OR($O28="Non",$O28="Ne sait pas"),1,0))</f>
        <v/>
      </c>
      <c r="Q28" s="23" t="str">
        <f aca="false">IF($B28="","",IF($P28&gt;=3,"Prioritaire",IF($P28&gt;=1,"À compléter","Documenté")))</f>
        <v/>
      </c>
      <c r="R28" s="23" t="str">
        <f aca="false">IF($B28="","",IF(OR($H28="Recrutement / RH",$H28="Scoring / accès au crédit",$H28="Éducation / formation",$H28="Infrastructure critique",$H28="Autre / à vérifier"),"Domaine sensible à examiner. ","")&amp;IF($G28="À déterminer","Rôle à clarifier. ","")&amp;IF(OR($J28="Jamais",$J28="Ne sait pas"),"Validation humaine à définir. ","")&amp;IF(OR($L28="Non",$L28="Ne sait pas"),"Traçabilité à mettre en place. ","")&amp;IF($M28="Non","Équipe à sensibiliser. ","")&amp;IF(OR($O28="Non",$O28="Ne sait pas"),"Information des personnes à prévoir. ",""))</f>
        <v/>
      </c>
      <c r="S28" s="20"/>
    </row>
    <row r="29" customFormat="false" ht="30" hidden="false" customHeight="true" outlineLevel="0" collapsed="false">
      <c r="A29" s="19" t="n">
        <v>24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20"/>
      <c r="P29" s="22" t="str">
        <f aca="false">IF($B29="","",IF(OR($H29="Recrutement / RH",$H29="Scoring / accès au crédit",$H29="Éducation / formation",$H29="Infrastructure critique",$H29="Autre / à vérifier"),1,0)+IF($G29="À déterminer",1,0)+IF(OR($J29="Jamais",$J29="Ne sait pas"),1,0)+IF(OR($L29="Non",$L29="Ne sait pas"),1,0)+IF($M29="Non",1,0)+IF(OR($O29="Non",$O29="Ne sait pas"),1,0))</f>
        <v/>
      </c>
      <c r="Q29" s="23" t="str">
        <f aca="false">IF($B29="","",IF($P29&gt;=3,"Prioritaire",IF($P29&gt;=1,"À compléter","Documenté")))</f>
        <v/>
      </c>
      <c r="R29" s="23" t="str">
        <f aca="false">IF($B29="","",IF(OR($H29="Recrutement / RH",$H29="Scoring / accès au crédit",$H29="Éducation / formation",$H29="Infrastructure critique",$H29="Autre / à vérifier"),"Domaine sensible à examiner. ","")&amp;IF($G29="À déterminer","Rôle à clarifier. ","")&amp;IF(OR($J29="Jamais",$J29="Ne sait pas"),"Validation humaine à définir. ","")&amp;IF(OR($L29="Non",$L29="Ne sait pas"),"Traçabilité à mettre en place. ","")&amp;IF($M29="Non","Équipe à sensibiliser. ","")&amp;IF(OR($O29="Non",$O29="Ne sait pas"),"Information des personnes à prévoir. ",""))</f>
        <v/>
      </c>
      <c r="S29" s="20"/>
    </row>
    <row r="30" customFormat="false" ht="30" hidden="false" customHeight="true" outlineLevel="0" collapsed="false">
      <c r="A30" s="19" t="n">
        <v>25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20"/>
      <c r="P30" s="22" t="str">
        <f aca="false">IF($B30="","",IF(OR($H30="Recrutement / RH",$H30="Scoring / accès au crédit",$H30="Éducation / formation",$H30="Infrastructure critique",$H30="Autre / à vérifier"),1,0)+IF($G30="À déterminer",1,0)+IF(OR($J30="Jamais",$J30="Ne sait pas"),1,0)+IF(OR($L30="Non",$L30="Ne sait pas"),1,0)+IF($M30="Non",1,0)+IF(OR($O30="Non",$O30="Ne sait pas"),1,0))</f>
        <v/>
      </c>
      <c r="Q30" s="23" t="str">
        <f aca="false">IF($B30="","",IF($P30&gt;=3,"Prioritaire",IF($P30&gt;=1,"À compléter","Documenté")))</f>
        <v/>
      </c>
      <c r="R30" s="23" t="str">
        <f aca="false">IF($B30="","",IF(OR($H30="Recrutement / RH",$H30="Scoring / accès au crédit",$H30="Éducation / formation",$H30="Infrastructure critique",$H30="Autre / à vérifier"),"Domaine sensible à examiner. ","")&amp;IF($G30="À déterminer","Rôle à clarifier. ","")&amp;IF(OR($J30="Jamais",$J30="Ne sait pas"),"Validation humaine à définir. ","")&amp;IF(OR($L30="Non",$L30="Ne sait pas"),"Traçabilité à mettre en place. ","")&amp;IF($M30="Non","Équipe à sensibiliser. ","")&amp;IF(OR($O30="Non",$O30="Ne sait pas"),"Information des personnes à prévoir. ",""))</f>
        <v/>
      </c>
      <c r="S30" s="20"/>
    </row>
    <row r="31" customFormat="false" ht="30" hidden="false" customHeight="true" outlineLevel="0" collapsed="false">
      <c r="A31" s="19" t="n">
        <v>26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  <c r="O31" s="20"/>
      <c r="P31" s="22" t="str">
        <f aca="false">IF($B31="","",IF(OR($H31="Recrutement / RH",$H31="Scoring / accès au crédit",$H31="Éducation / formation",$H31="Infrastructure critique",$H31="Autre / à vérifier"),1,0)+IF($G31="À déterminer",1,0)+IF(OR($J31="Jamais",$J31="Ne sait pas"),1,0)+IF(OR($L31="Non",$L31="Ne sait pas"),1,0)+IF($M31="Non",1,0)+IF(OR($O31="Non",$O31="Ne sait pas"),1,0))</f>
        <v/>
      </c>
      <c r="Q31" s="23" t="str">
        <f aca="false">IF($B31="","",IF($P31&gt;=3,"Prioritaire",IF($P31&gt;=1,"À compléter","Documenté")))</f>
        <v/>
      </c>
      <c r="R31" s="23" t="str">
        <f aca="false">IF($B31="","",IF(OR($H31="Recrutement / RH",$H31="Scoring / accès au crédit",$H31="Éducation / formation",$H31="Infrastructure critique",$H31="Autre / à vérifier"),"Domaine sensible à examiner. ","")&amp;IF($G31="À déterminer","Rôle à clarifier. ","")&amp;IF(OR($J31="Jamais",$J31="Ne sait pas"),"Validation humaine à définir. ","")&amp;IF(OR($L31="Non",$L31="Ne sait pas"),"Traçabilité à mettre en place. ","")&amp;IF($M31="Non","Équipe à sensibiliser. ","")&amp;IF(OR($O31="Non",$O31="Ne sait pas"),"Information des personnes à prévoir. ",""))</f>
        <v/>
      </c>
      <c r="S31" s="20"/>
    </row>
    <row r="32" customFormat="false" ht="30" hidden="false" customHeight="true" outlineLevel="0" collapsed="false">
      <c r="A32" s="19" t="n">
        <v>27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1"/>
      <c r="O32" s="20"/>
      <c r="P32" s="22" t="str">
        <f aca="false">IF($B32="","",IF(OR($H32="Recrutement / RH",$H32="Scoring / accès au crédit",$H32="Éducation / formation",$H32="Infrastructure critique",$H32="Autre / à vérifier"),1,0)+IF($G32="À déterminer",1,0)+IF(OR($J32="Jamais",$J32="Ne sait pas"),1,0)+IF(OR($L32="Non",$L32="Ne sait pas"),1,0)+IF($M32="Non",1,0)+IF(OR($O32="Non",$O32="Ne sait pas"),1,0))</f>
        <v/>
      </c>
      <c r="Q32" s="23" t="str">
        <f aca="false">IF($B32="","",IF($P32&gt;=3,"Prioritaire",IF($P32&gt;=1,"À compléter","Documenté")))</f>
        <v/>
      </c>
      <c r="R32" s="23" t="str">
        <f aca="false">IF($B32="","",IF(OR($H32="Recrutement / RH",$H32="Scoring / accès au crédit",$H32="Éducation / formation",$H32="Infrastructure critique",$H32="Autre / à vérifier"),"Domaine sensible à examiner. ","")&amp;IF($G32="À déterminer","Rôle à clarifier. ","")&amp;IF(OR($J32="Jamais",$J32="Ne sait pas"),"Validation humaine à définir. ","")&amp;IF(OR($L32="Non",$L32="Ne sait pas"),"Traçabilité à mettre en place. ","")&amp;IF($M32="Non","Équipe à sensibiliser. ","")&amp;IF(OR($O32="Non",$O32="Ne sait pas"),"Information des personnes à prévoir. ",""))</f>
        <v/>
      </c>
      <c r="S32" s="20"/>
    </row>
    <row r="33" customFormat="false" ht="30" hidden="false" customHeight="true" outlineLevel="0" collapsed="false">
      <c r="A33" s="19" t="n">
        <v>28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/>
      <c r="O33" s="20"/>
      <c r="P33" s="22" t="str">
        <f aca="false">IF($B33="","",IF(OR($H33="Recrutement / RH",$H33="Scoring / accès au crédit",$H33="Éducation / formation",$H33="Infrastructure critique",$H33="Autre / à vérifier"),1,0)+IF($G33="À déterminer",1,0)+IF(OR($J33="Jamais",$J33="Ne sait pas"),1,0)+IF(OR($L33="Non",$L33="Ne sait pas"),1,0)+IF($M33="Non",1,0)+IF(OR($O33="Non",$O33="Ne sait pas"),1,0))</f>
        <v/>
      </c>
      <c r="Q33" s="23" t="str">
        <f aca="false">IF($B33="","",IF($P33&gt;=3,"Prioritaire",IF($P33&gt;=1,"À compléter","Documenté")))</f>
        <v/>
      </c>
      <c r="R33" s="23" t="str">
        <f aca="false">IF($B33="","",IF(OR($H33="Recrutement / RH",$H33="Scoring / accès au crédit",$H33="Éducation / formation",$H33="Infrastructure critique",$H33="Autre / à vérifier"),"Domaine sensible à examiner. ","")&amp;IF($G33="À déterminer","Rôle à clarifier. ","")&amp;IF(OR($J33="Jamais",$J33="Ne sait pas"),"Validation humaine à définir. ","")&amp;IF(OR($L33="Non",$L33="Ne sait pas"),"Traçabilité à mettre en place. ","")&amp;IF($M33="Non","Équipe à sensibiliser. ","")&amp;IF(OR($O33="Non",$O33="Ne sait pas"),"Information des personnes à prévoir. ",""))</f>
        <v/>
      </c>
      <c r="S33" s="20"/>
    </row>
    <row r="34" customFormat="false" ht="30" hidden="false" customHeight="true" outlineLevel="0" collapsed="false">
      <c r="A34" s="19" t="n">
        <v>29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/>
      <c r="O34" s="20"/>
      <c r="P34" s="22" t="str">
        <f aca="false">IF($B34="","",IF(OR($H34="Recrutement / RH",$H34="Scoring / accès au crédit",$H34="Éducation / formation",$H34="Infrastructure critique",$H34="Autre / à vérifier"),1,0)+IF($G34="À déterminer",1,0)+IF(OR($J34="Jamais",$J34="Ne sait pas"),1,0)+IF(OR($L34="Non",$L34="Ne sait pas"),1,0)+IF($M34="Non",1,0)+IF(OR($O34="Non",$O34="Ne sait pas"),1,0))</f>
        <v/>
      </c>
      <c r="Q34" s="23" t="str">
        <f aca="false">IF($B34="","",IF($P34&gt;=3,"Prioritaire",IF($P34&gt;=1,"À compléter","Documenté")))</f>
        <v/>
      </c>
      <c r="R34" s="23" t="str">
        <f aca="false">IF($B34="","",IF(OR($H34="Recrutement / RH",$H34="Scoring / accès au crédit",$H34="Éducation / formation",$H34="Infrastructure critique",$H34="Autre / à vérifier"),"Domaine sensible à examiner. ","")&amp;IF($G34="À déterminer","Rôle à clarifier. ","")&amp;IF(OR($J34="Jamais",$J34="Ne sait pas"),"Validation humaine à définir. ","")&amp;IF(OR($L34="Non",$L34="Ne sait pas"),"Traçabilité à mettre en place. ","")&amp;IF($M34="Non","Équipe à sensibiliser. ","")&amp;IF(OR($O34="Non",$O34="Ne sait pas"),"Information des personnes à prévoir. ",""))</f>
        <v/>
      </c>
      <c r="S34" s="20"/>
    </row>
    <row r="35" customFormat="false" ht="30" hidden="false" customHeight="true" outlineLevel="0" collapsed="false">
      <c r="A35" s="19" t="n">
        <v>30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O35" s="20"/>
      <c r="P35" s="22" t="str">
        <f aca="false">IF($B35="","",IF(OR($H35="Recrutement / RH",$H35="Scoring / accès au crédit",$H35="Éducation / formation",$H35="Infrastructure critique",$H35="Autre / à vérifier"),1,0)+IF($G35="À déterminer",1,0)+IF(OR($J35="Jamais",$J35="Ne sait pas"),1,0)+IF(OR($L35="Non",$L35="Ne sait pas"),1,0)+IF($M35="Non",1,0)+IF(OR($O35="Non",$O35="Ne sait pas"),1,0))</f>
        <v/>
      </c>
      <c r="Q35" s="23" t="str">
        <f aca="false">IF($B35="","",IF($P35&gt;=3,"Prioritaire",IF($P35&gt;=1,"À compléter","Documenté")))</f>
        <v/>
      </c>
      <c r="R35" s="23" t="str">
        <f aca="false">IF($B35="","",IF(OR($H35="Recrutement / RH",$H35="Scoring / accès au crédit",$H35="Éducation / formation",$H35="Infrastructure critique",$H35="Autre / à vérifier"),"Domaine sensible à examiner. ","")&amp;IF($G35="À déterminer","Rôle à clarifier. ","")&amp;IF(OR($J35="Jamais",$J35="Ne sait pas"),"Validation humaine à définir. ","")&amp;IF(OR($L35="Non",$L35="Ne sait pas"),"Traçabilité à mettre en place. ","")&amp;IF($M35="Non","Équipe à sensibiliser. ","")&amp;IF(OR($O35="Non",$O35="Ne sait pas"),"Information des personnes à prévoir. ",""))</f>
        <v/>
      </c>
      <c r="S35" s="20"/>
    </row>
    <row r="36" customFormat="false" ht="30" hidden="false" customHeight="true" outlineLevel="0" collapsed="false">
      <c r="A36" s="19" t="n">
        <v>31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20"/>
      <c r="P36" s="22" t="str">
        <f aca="false">IF($B36="","",IF(OR($H36="Recrutement / RH",$H36="Scoring / accès au crédit",$H36="Éducation / formation",$H36="Infrastructure critique",$H36="Autre / à vérifier"),1,0)+IF($G36="À déterminer",1,0)+IF(OR($J36="Jamais",$J36="Ne sait pas"),1,0)+IF(OR($L36="Non",$L36="Ne sait pas"),1,0)+IF($M36="Non",1,0)+IF(OR($O36="Non",$O36="Ne sait pas"),1,0))</f>
        <v/>
      </c>
      <c r="Q36" s="23" t="str">
        <f aca="false">IF($B36="","",IF($P36&gt;=3,"Prioritaire",IF($P36&gt;=1,"À compléter","Documenté")))</f>
        <v/>
      </c>
      <c r="R36" s="23" t="str">
        <f aca="false">IF($B36="","",IF(OR($H36="Recrutement / RH",$H36="Scoring / accès au crédit",$H36="Éducation / formation",$H36="Infrastructure critique",$H36="Autre / à vérifier"),"Domaine sensible à examiner. ","")&amp;IF($G36="À déterminer","Rôle à clarifier. ","")&amp;IF(OR($J36="Jamais",$J36="Ne sait pas"),"Validation humaine à définir. ","")&amp;IF(OR($L36="Non",$L36="Ne sait pas"),"Traçabilité à mettre en place. ","")&amp;IF($M36="Non","Équipe à sensibiliser. ","")&amp;IF(OR($O36="Non",$O36="Ne sait pas"),"Information des personnes à prévoir. ",""))</f>
        <v/>
      </c>
      <c r="S36" s="20"/>
    </row>
    <row r="37" customFormat="false" ht="30" hidden="false" customHeight="true" outlineLevel="0" collapsed="false">
      <c r="A37" s="19" t="n">
        <v>32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  <c r="O37" s="20"/>
      <c r="P37" s="22" t="str">
        <f aca="false">IF($B37="","",IF(OR($H37="Recrutement / RH",$H37="Scoring / accès au crédit",$H37="Éducation / formation",$H37="Infrastructure critique",$H37="Autre / à vérifier"),1,0)+IF($G37="À déterminer",1,0)+IF(OR($J37="Jamais",$J37="Ne sait pas"),1,0)+IF(OR($L37="Non",$L37="Ne sait pas"),1,0)+IF($M37="Non",1,0)+IF(OR($O37="Non",$O37="Ne sait pas"),1,0))</f>
        <v/>
      </c>
      <c r="Q37" s="23" t="str">
        <f aca="false">IF($B37="","",IF($P37&gt;=3,"Prioritaire",IF($P37&gt;=1,"À compléter","Documenté")))</f>
        <v/>
      </c>
      <c r="R37" s="23" t="str">
        <f aca="false">IF($B37="","",IF(OR($H37="Recrutement / RH",$H37="Scoring / accès au crédit",$H37="Éducation / formation",$H37="Infrastructure critique",$H37="Autre / à vérifier"),"Domaine sensible à examiner. ","")&amp;IF($G37="À déterminer","Rôle à clarifier. ","")&amp;IF(OR($J37="Jamais",$J37="Ne sait pas"),"Validation humaine à définir. ","")&amp;IF(OR($L37="Non",$L37="Ne sait pas"),"Traçabilité à mettre en place. ","")&amp;IF($M37="Non","Équipe à sensibiliser. ","")&amp;IF(OR($O37="Non",$O37="Ne sait pas"),"Information des personnes à prévoir. ",""))</f>
        <v/>
      </c>
      <c r="S37" s="20"/>
    </row>
    <row r="38" customFormat="false" ht="30" hidden="false" customHeight="true" outlineLevel="0" collapsed="false">
      <c r="A38" s="19" t="n">
        <v>33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  <c r="O38" s="20"/>
      <c r="P38" s="22" t="str">
        <f aca="false">IF($B38="","",IF(OR($H38="Recrutement / RH",$H38="Scoring / accès au crédit",$H38="Éducation / formation",$H38="Infrastructure critique",$H38="Autre / à vérifier"),1,0)+IF($G38="À déterminer",1,0)+IF(OR($J38="Jamais",$J38="Ne sait pas"),1,0)+IF(OR($L38="Non",$L38="Ne sait pas"),1,0)+IF($M38="Non",1,0)+IF(OR($O38="Non",$O38="Ne sait pas"),1,0))</f>
        <v/>
      </c>
      <c r="Q38" s="23" t="str">
        <f aca="false">IF($B38="","",IF($P38&gt;=3,"Prioritaire",IF($P38&gt;=1,"À compléter","Documenté")))</f>
        <v/>
      </c>
      <c r="R38" s="23" t="str">
        <f aca="false">IF($B38="","",IF(OR($H38="Recrutement / RH",$H38="Scoring / accès au crédit",$H38="Éducation / formation",$H38="Infrastructure critique",$H38="Autre / à vérifier"),"Domaine sensible à examiner. ","")&amp;IF($G38="À déterminer","Rôle à clarifier. ","")&amp;IF(OR($J38="Jamais",$J38="Ne sait pas"),"Validation humaine à définir. ","")&amp;IF(OR($L38="Non",$L38="Ne sait pas"),"Traçabilité à mettre en place. ","")&amp;IF($M38="Non","Équipe à sensibiliser. ","")&amp;IF(OR($O38="Non",$O38="Ne sait pas"),"Information des personnes à prévoir. ",""))</f>
        <v/>
      </c>
      <c r="S38" s="20"/>
    </row>
    <row r="39" customFormat="false" ht="30" hidden="false" customHeight="true" outlineLevel="0" collapsed="false">
      <c r="A39" s="19" t="n">
        <v>34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20"/>
      <c r="P39" s="22" t="str">
        <f aca="false">IF($B39="","",IF(OR($H39="Recrutement / RH",$H39="Scoring / accès au crédit",$H39="Éducation / formation",$H39="Infrastructure critique",$H39="Autre / à vérifier"),1,0)+IF($G39="À déterminer",1,0)+IF(OR($J39="Jamais",$J39="Ne sait pas"),1,0)+IF(OR($L39="Non",$L39="Ne sait pas"),1,0)+IF($M39="Non",1,0)+IF(OR($O39="Non",$O39="Ne sait pas"),1,0))</f>
        <v/>
      </c>
      <c r="Q39" s="23" t="str">
        <f aca="false">IF($B39="","",IF($P39&gt;=3,"Prioritaire",IF($P39&gt;=1,"À compléter","Documenté")))</f>
        <v/>
      </c>
      <c r="R39" s="23" t="str">
        <f aca="false">IF($B39="","",IF(OR($H39="Recrutement / RH",$H39="Scoring / accès au crédit",$H39="Éducation / formation",$H39="Infrastructure critique",$H39="Autre / à vérifier"),"Domaine sensible à examiner. ","")&amp;IF($G39="À déterminer","Rôle à clarifier. ","")&amp;IF(OR($J39="Jamais",$J39="Ne sait pas"),"Validation humaine à définir. ","")&amp;IF(OR($L39="Non",$L39="Ne sait pas"),"Traçabilité à mettre en place. ","")&amp;IF($M39="Non","Équipe à sensibiliser. ","")&amp;IF(OR($O39="Non",$O39="Ne sait pas"),"Information des personnes à prévoir. ",""))</f>
        <v/>
      </c>
      <c r="S39" s="20"/>
    </row>
    <row r="40" customFormat="false" ht="30" hidden="false" customHeight="true" outlineLevel="0" collapsed="false">
      <c r="A40" s="19" t="n">
        <v>35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  <c r="O40" s="20"/>
      <c r="P40" s="22" t="str">
        <f aca="false">IF($B40="","",IF(OR($H40="Recrutement / RH",$H40="Scoring / accès au crédit",$H40="Éducation / formation",$H40="Infrastructure critique",$H40="Autre / à vérifier"),1,0)+IF($G40="À déterminer",1,0)+IF(OR($J40="Jamais",$J40="Ne sait pas"),1,0)+IF(OR($L40="Non",$L40="Ne sait pas"),1,0)+IF($M40="Non",1,0)+IF(OR($O40="Non",$O40="Ne sait pas"),1,0))</f>
        <v/>
      </c>
      <c r="Q40" s="23" t="str">
        <f aca="false">IF($B40="","",IF($P40&gt;=3,"Prioritaire",IF($P40&gt;=1,"À compléter","Documenté")))</f>
        <v/>
      </c>
      <c r="R40" s="23" t="str">
        <f aca="false">IF($B40="","",IF(OR($H40="Recrutement / RH",$H40="Scoring / accès au crédit",$H40="Éducation / formation",$H40="Infrastructure critique",$H40="Autre / à vérifier"),"Domaine sensible à examiner. ","")&amp;IF($G40="À déterminer","Rôle à clarifier. ","")&amp;IF(OR($J40="Jamais",$J40="Ne sait pas"),"Validation humaine à définir. ","")&amp;IF(OR($L40="Non",$L40="Ne sait pas"),"Traçabilité à mettre en place. ","")&amp;IF($M40="Non","Équipe à sensibiliser. ","")&amp;IF(OR($O40="Non",$O40="Ne sait pas"),"Information des personnes à prévoir. ",""))</f>
        <v/>
      </c>
      <c r="S40" s="20"/>
    </row>
    <row r="41" customFormat="false" ht="30" hidden="false" customHeight="true" outlineLevel="0" collapsed="false">
      <c r="A41" s="19" t="n">
        <v>36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  <c r="O41" s="20"/>
      <c r="P41" s="22" t="str">
        <f aca="false">IF($B41="","",IF(OR($H41="Recrutement / RH",$H41="Scoring / accès au crédit",$H41="Éducation / formation",$H41="Infrastructure critique",$H41="Autre / à vérifier"),1,0)+IF($G41="À déterminer",1,0)+IF(OR($J41="Jamais",$J41="Ne sait pas"),1,0)+IF(OR($L41="Non",$L41="Ne sait pas"),1,0)+IF($M41="Non",1,0)+IF(OR($O41="Non",$O41="Ne sait pas"),1,0))</f>
        <v/>
      </c>
      <c r="Q41" s="23" t="str">
        <f aca="false">IF($B41="","",IF($P41&gt;=3,"Prioritaire",IF($P41&gt;=1,"À compléter","Documenté")))</f>
        <v/>
      </c>
      <c r="R41" s="23" t="str">
        <f aca="false">IF($B41="","",IF(OR($H41="Recrutement / RH",$H41="Scoring / accès au crédit",$H41="Éducation / formation",$H41="Infrastructure critique",$H41="Autre / à vérifier"),"Domaine sensible à examiner. ","")&amp;IF($G41="À déterminer","Rôle à clarifier. ","")&amp;IF(OR($J41="Jamais",$J41="Ne sait pas"),"Validation humaine à définir. ","")&amp;IF(OR($L41="Non",$L41="Ne sait pas"),"Traçabilité à mettre en place. ","")&amp;IF($M41="Non","Équipe à sensibiliser. ","")&amp;IF(OR($O41="Non",$O41="Ne sait pas"),"Information des personnes à prévoir. ",""))</f>
        <v/>
      </c>
      <c r="S41" s="20"/>
    </row>
    <row r="42" customFormat="false" ht="30" hidden="false" customHeight="true" outlineLevel="0" collapsed="false">
      <c r="A42" s="19" t="n">
        <v>37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  <c r="O42" s="20"/>
      <c r="P42" s="22" t="str">
        <f aca="false">IF($B42="","",IF(OR($H42="Recrutement / RH",$H42="Scoring / accès au crédit",$H42="Éducation / formation",$H42="Infrastructure critique",$H42="Autre / à vérifier"),1,0)+IF($G42="À déterminer",1,0)+IF(OR($J42="Jamais",$J42="Ne sait pas"),1,0)+IF(OR($L42="Non",$L42="Ne sait pas"),1,0)+IF($M42="Non",1,0)+IF(OR($O42="Non",$O42="Ne sait pas"),1,0))</f>
        <v/>
      </c>
      <c r="Q42" s="23" t="str">
        <f aca="false">IF($B42="","",IF($P42&gt;=3,"Prioritaire",IF($P42&gt;=1,"À compléter","Documenté")))</f>
        <v/>
      </c>
      <c r="R42" s="23" t="str">
        <f aca="false">IF($B42="","",IF(OR($H42="Recrutement / RH",$H42="Scoring / accès au crédit",$H42="Éducation / formation",$H42="Infrastructure critique",$H42="Autre / à vérifier"),"Domaine sensible à examiner. ","")&amp;IF($G42="À déterminer","Rôle à clarifier. ","")&amp;IF(OR($J42="Jamais",$J42="Ne sait pas"),"Validation humaine à définir. ","")&amp;IF(OR($L42="Non",$L42="Ne sait pas"),"Traçabilité à mettre en place. ","")&amp;IF($M42="Non","Équipe à sensibiliser. ","")&amp;IF(OR($O42="Non",$O42="Ne sait pas"),"Information des personnes à prévoir. ",""))</f>
        <v/>
      </c>
      <c r="S42" s="20"/>
    </row>
    <row r="43" customFormat="false" ht="30" hidden="false" customHeight="true" outlineLevel="0" collapsed="false">
      <c r="A43" s="19" t="n">
        <v>38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  <c r="O43" s="20"/>
      <c r="P43" s="22" t="str">
        <f aca="false">IF($B43="","",IF(OR($H43="Recrutement / RH",$H43="Scoring / accès au crédit",$H43="Éducation / formation",$H43="Infrastructure critique",$H43="Autre / à vérifier"),1,0)+IF($G43="À déterminer",1,0)+IF(OR($J43="Jamais",$J43="Ne sait pas"),1,0)+IF(OR($L43="Non",$L43="Ne sait pas"),1,0)+IF($M43="Non",1,0)+IF(OR($O43="Non",$O43="Ne sait pas"),1,0))</f>
        <v/>
      </c>
      <c r="Q43" s="23" t="str">
        <f aca="false">IF($B43="","",IF($P43&gt;=3,"Prioritaire",IF($P43&gt;=1,"À compléter","Documenté")))</f>
        <v/>
      </c>
      <c r="R43" s="23" t="str">
        <f aca="false">IF($B43="","",IF(OR($H43="Recrutement / RH",$H43="Scoring / accès au crédit",$H43="Éducation / formation",$H43="Infrastructure critique",$H43="Autre / à vérifier"),"Domaine sensible à examiner. ","")&amp;IF($G43="À déterminer","Rôle à clarifier. ","")&amp;IF(OR($J43="Jamais",$J43="Ne sait pas"),"Validation humaine à définir. ","")&amp;IF(OR($L43="Non",$L43="Ne sait pas"),"Traçabilité à mettre en place. ","")&amp;IF($M43="Non","Équipe à sensibiliser. ","")&amp;IF(OR($O43="Non",$O43="Ne sait pas"),"Information des personnes à prévoir. ",""))</f>
        <v/>
      </c>
      <c r="S43" s="20"/>
    </row>
    <row r="44" customFormat="false" ht="30" hidden="false" customHeight="true" outlineLevel="0" collapsed="false">
      <c r="A44" s="19" t="n">
        <v>39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  <c r="O44" s="20"/>
      <c r="P44" s="22" t="str">
        <f aca="false">IF($B44="","",IF(OR($H44="Recrutement / RH",$H44="Scoring / accès au crédit",$H44="Éducation / formation",$H44="Infrastructure critique",$H44="Autre / à vérifier"),1,0)+IF($G44="À déterminer",1,0)+IF(OR($J44="Jamais",$J44="Ne sait pas"),1,0)+IF(OR($L44="Non",$L44="Ne sait pas"),1,0)+IF($M44="Non",1,0)+IF(OR($O44="Non",$O44="Ne sait pas"),1,0))</f>
        <v/>
      </c>
      <c r="Q44" s="23" t="str">
        <f aca="false">IF($B44="","",IF($P44&gt;=3,"Prioritaire",IF($P44&gt;=1,"À compléter","Documenté")))</f>
        <v/>
      </c>
      <c r="R44" s="23" t="str">
        <f aca="false">IF($B44="","",IF(OR($H44="Recrutement / RH",$H44="Scoring / accès au crédit",$H44="Éducation / formation",$H44="Infrastructure critique",$H44="Autre / à vérifier"),"Domaine sensible à examiner. ","")&amp;IF($G44="À déterminer","Rôle à clarifier. ","")&amp;IF(OR($J44="Jamais",$J44="Ne sait pas"),"Validation humaine à définir. ","")&amp;IF(OR($L44="Non",$L44="Ne sait pas"),"Traçabilité à mettre en place. ","")&amp;IF($M44="Non","Équipe à sensibiliser. ","")&amp;IF(OR($O44="Non",$O44="Ne sait pas"),"Information des personnes à prévoir. ",""))</f>
        <v/>
      </c>
      <c r="S44" s="20"/>
    </row>
    <row r="45" customFormat="false" ht="30" hidden="false" customHeight="true" outlineLevel="0" collapsed="false">
      <c r="A45" s="19" t="n">
        <v>40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/>
      <c r="O45" s="20"/>
      <c r="P45" s="22" t="str">
        <f aca="false">IF($B45="","",IF(OR($H45="Recrutement / RH",$H45="Scoring / accès au crédit",$H45="Éducation / formation",$H45="Infrastructure critique",$H45="Autre / à vérifier"),1,0)+IF($G45="À déterminer",1,0)+IF(OR($J45="Jamais",$J45="Ne sait pas"),1,0)+IF(OR($L45="Non",$L45="Ne sait pas"),1,0)+IF($M45="Non",1,0)+IF(OR($O45="Non",$O45="Ne sait pas"),1,0))</f>
        <v/>
      </c>
      <c r="Q45" s="23" t="str">
        <f aca="false">IF($B45="","",IF($P45&gt;=3,"Prioritaire",IF($P45&gt;=1,"À compléter","Documenté")))</f>
        <v/>
      </c>
      <c r="R45" s="23" t="str">
        <f aca="false">IF($B45="","",IF(OR($H45="Recrutement / RH",$H45="Scoring / accès au crédit",$H45="Éducation / formation",$H45="Infrastructure critique",$H45="Autre / à vérifier"),"Domaine sensible à examiner. ","")&amp;IF($G45="À déterminer","Rôle à clarifier. ","")&amp;IF(OR($J45="Jamais",$J45="Ne sait pas"),"Validation humaine à définir. ","")&amp;IF(OR($L45="Non",$L45="Ne sait pas"),"Traçabilité à mettre en place. ","")&amp;IF($M45="Non","Équipe à sensibiliser. ","")&amp;IF(OR($O45="Non",$O45="Ne sait pas"),"Information des personnes à prévoir. ",""))</f>
        <v/>
      </c>
      <c r="S45" s="20"/>
    </row>
    <row r="46" customFormat="false" ht="30" hidden="false" customHeight="true" outlineLevel="0" collapsed="false">
      <c r="A46" s="19" t="n">
        <v>41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1"/>
      <c r="O46" s="20"/>
      <c r="P46" s="22" t="str">
        <f aca="false">IF($B46="","",IF(OR($H46="Recrutement / RH",$H46="Scoring / accès au crédit",$H46="Éducation / formation",$H46="Infrastructure critique",$H46="Autre / à vérifier"),1,0)+IF($G46="À déterminer",1,0)+IF(OR($J46="Jamais",$J46="Ne sait pas"),1,0)+IF(OR($L46="Non",$L46="Ne sait pas"),1,0)+IF($M46="Non",1,0)+IF(OR($O46="Non",$O46="Ne sait pas"),1,0))</f>
        <v/>
      </c>
      <c r="Q46" s="23" t="str">
        <f aca="false">IF($B46="","",IF($P46&gt;=3,"Prioritaire",IF($P46&gt;=1,"À compléter","Documenté")))</f>
        <v/>
      </c>
      <c r="R46" s="23" t="str">
        <f aca="false">IF($B46="","",IF(OR($H46="Recrutement / RH",$H46="Scoring / accès au crédit",$H46="Éducation / formation",$H46="Infrastructure critique",$H46="Autre / à vérifier"),"Domaine sensible à examiner. ","")&amp;IF($G46="À déterminer","Rôle à clarifier. ","")&amp;IF(OR($J46="Jamais",$J46="Ne sait pas"),"Validation humaine à définir. ","")&amp;IF(OR($L46="Non",$L46="Ne sait pas"),"Traçabilité à mettre en place. ","")&amp;IF($M46="Non","Équipe à sensibiliser. ","")&amp;IF(OR($O46="Non",$O46="Ne sait pas"),"Information des personnes à prévoir. ",""))</f>
        <v/>
      </c>
      <c r="S46" s="20"/>
    </row>
    <row r="47" customFormat="false" ht="30" hidden="false" customHeight="true" outlineLevel="0" collapsed="false">
      <c r="A47" s="19" t="n">
        <v>42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1"/>
      <c r="O47" s="20"/>
      <c r="P47" s="22" t="str">
        <f aca="false">IF($B47="","",IF(OR($H47="Recrutement / RH",$H47="Scoring / accès au crédit",$H47="Éducation / formation",$H47="Infrastructure critique",$H47="Autre / à vérifier"),1,0)+IF($G47="À déterminer",1,0)+IF(OR($J47="Jamais",$J47="Ne sait pas"),1,0)+IF(OR($L47="Non",$L47="Ne sait pas"),1,0)+IF($M47="Non",1,0)+IF(OR($O47="Non",$O47="Ne sait pas"),1,0))</f>
        <v/>
      </c>
      <c r="Q47" s="23" t="str">
        <f aca="false">IF($B47="","",IF($P47&gt;=3,"Prioritaire",IF($P47&gt;=1,"À compléter","Documenté")))</f>
        <v/>
      </c>
      <c r="R47" s="23" t="str">
        <f aca="false">IF($B47="","",IF(OR($H47="Recrutement / RH",$H47="Scoring / accès au crédit",$H47="Éducation / formation",$H47="Infrastructure critique",$H47="Autre / à vérifier"),"Domaine sensible à examiner. ","")&amp;IF($G47="À déterminer","Rôle à clarifier. ","")&amp;IF(OR($J47="Jamais",$J47="Ne sait pas"),"Validation humaine à définir. ","")&amp;IF(OR($L47="Non",$L47="Ne sait pas"),"Traçabilité à mettre en place. ","")&amp;IF($M47="Non","Équipe à sensibiliser. ","")&amp;IF(OR($O47="Non",$O47="Ne sait pas"),"Information des personnes à prévoir. ",""))</f>
        <v/>
      </c>
      <c r="S47" s="20"/>
    </row>
    <row r="48" customFormat="false" ht="30" hidden="false" customHeight="true" outlineLevel="0" collapsed="false">
      <c r="A48" s="19" t="n">
        <v>43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  <c r="O48" s="20"/>
      <c r="P48" s="22" t="str">
        <f aca="false">IF($B48="","",IF(OR($H48="Recrutement / RH",$H48="Scoring / accès au crédit",$H48="Éducation / formation",$H48="Infrastructure critique",$H48="Autre / à vérifier"),1,0)+IF($G48="À déterminer",1,0)+IF(OR($J48="Jamais",$J48="Ne sait pas"),1,0)+IF(OR($L48="Non",$L48="Ne sait pas"),1,0)+IF($M48="Non",1,0)+IF(OR($O48="Non",$O48="Ne sait pas"),1,0))</f>
        <v/>
      </c>
      <c r="Q48" s="23" t="str">
        <f aca="false">IF($B48="","",IF($P48&gt;=3,"Prioritaire",IF($P48&gt;=1,"À compléter","Documenté")))</f>
        <v/>
      </c>
      <c r="R48" s="23" t="str">
        <f aca="false">IF($B48="","",IF(OR($H48="Recrutement / RH",$H48="Scoring / accès au crédit",$H48="Éducation / formation",$H48="Infrastructure critique",$H48="Autre / à vérifier"),"Domaine sensible à examiner. ","")&amp;IF($G48="À déterminer","Rôle à clarifier. ","")&amp;IF(OR($J48="Jamais",$J48="Ne sait pas"),"Validation humaine à définir. ","")&amp;IF(OR($L48="Non",$L48="Ne sait pas"),"Traçabilité à mettre en place. ","")&amp;IF($M48="Non","Équipe à sensibiliser. ","")&amp;IF(OR($O48="Non",$O48="Ne sait pas"),"Information des personnes à prévoir. ",""))</f>
        <v/>
      </c>
      <c r="S48" s="20"/>
    </row>
    <row r="49" customFormat="false" ht="30" hidden="false" customHeight="true" outlineLevel="0" collapsed="false">
      <c r="A49" s="19" t="n">
        <v>44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1"/>
      <c r="O49" s="20"/>
      <c r="P49" s="22" t="str">
        <f aca="false">IF($B49="","",IF(OR($H49="Recrutement / RH",$H49="Scoring / accès au crédit",$H49="Éducation / formation",$H49="Infrastructure critique",$H49="Autre / à vérifier"),1,0)+IF($G49="À déterminer",1,0)+IF(OR($J49="Jamais",$J49="Ne sait pas"),1,0)+IF(OR($L49="Non",$L49="Ne sait pas"),1,0)+IF($M49="Non",1,0)+IF(OR($O49="Non",$O49="Ne sait pas"),1,0))</f>
        <v/>
      </c>
      <c r="Q49" s="23" t="str">
        <f aca="false">IF($B49="","",IF($P49&gt;=3,"Prioritaire",IF($P49&gt;=1,"À compléter","Documenté")))</f>
        <v/>
      </c>
      <c r="R49" s="23" t="str">
        <f aca="false">IF($B49="","",IF(OR($H49="Recrutement / RH",$H49="Scoring / accès au crédit",$H49="Éducation / formation",$H49="Infrastructure critique",$H49="Autre / à vérifier"),"Domaine sensible à examiner. ","")&amp;IF($G49="À déterminer","Rôle à clarifier. ","")&amp;IF(OR($J49="Jamais",$J49="Ne sait pas"),"Validation humaine à définir. ","")&amp;IF(OR($L49="Non",$L49="Ne sait pas"),"Traçabilité à mettre en place. ","")&amp;IF($M49="Non","Équipe à sensibiliser. ","")&amp;IF(OR($O49="Non",$O49="Ne sait pas"),"Information des personnes à prévoir. ",""))</f>
        <v/>
      </c>
      <c r="S49" s="20"/>
    </row>
    <row r="50" customFormat="false" ht="30" hidden="false" customHeight="true" outlineLevel="0" collapsed="false">
      <c r="A50" s="19" t="n">
        <v>45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/>
      <c r="O50" s="20"/>
      <c r="P50" s="22" t="str">
        <f aca="false">IF($B50="","",IF(OR($H50="Recrutement / RH",$H50="Scoring / accès au crédit",$H50="Éducation / formation",$H50="Infrastructure critique",$H50="Autre / à vérifier"),1,0)+IF($G50="À déterminer",1,0)+IF(OR($J50="Jamais",$J50="Ne sait pas"),1,0)+IF(OR($L50="Non",$L50="Ne sait pas"),1,0)+IF($M50="Non",1,0)+IF(OR($O50="Non",$O50="Ne sait pas"),1,0))</f>
        <v/>
      </c>
      <c r="Q50" s="23" t="str">
        <f aca="false">IF($B50="","",IF($P50&gt;=3,"Prioritaire",IF($P50&gt;=1,"À compléter","Documenté")))</f>
        <v/>
      </c>
      <c r="R50" s="23" t="str">
        <f aca="false">IF($B50="","",IF(OR($H50="Recrutement / RH",$H50="Scoring / accès au crédit",$H50="Éducation / formation",$H50="Infrastructure critique",$H50="Autre / à vérifier"),"Domaine sensible à examiner. ","")&amp;IF($G50="À déterminer","Rôle à clarifier. ","")&amp;IF(OR($J50="Jamais",$J50="Ne sait pas"),"Validation humaine à définir. ","")&amp;IF(OR($L50="Non",$L50="Ne sait pas"),"Traçabilité à mettre en place. ","")&amp;IF($M50="Non","Équipe à sensibiliser. ","")&amp;IF(OR($O50="Non",$O50="Ne sait pas"),"Information des personnes à prévoir. ",""))</f>
        <v/>
      </c>
      <c r="S50" s="20"/>
    </row>
    <row r="51" customFormat="false" ht="30" hidden="false" customHeight="true" outlineLevel="0" collapsed="false">
      <c r="A51" s="19" t="n">
        <v>46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1"/>
      <c r="O51" s="20"/>
      <c r="P51" s="22" t="str">
        <f aca="false">IF($B51="","",IF(OR($H51="Recrutement / RH",$H51="Scoring / accès au crédit",$H51="Éducation / formation",$H51="Infrastructure critique",$H51="Autre / à vérifier"),1,0)+IF($G51="À déterminer",1,0)+IF(OR($J51="Jamais",$J51="Ne sait pas"),1,0)+IF(OR($L51="Non",$L51="Ne sait pas"),1,0)+IF($M51="Non",1,0)+IF(OR($O51="Non",$O51="Ne sait pas"),1,0))</f>
        <v/>
      </c>
      <c r="Q51" s="23" t="str">
        <f aca="false">IF($B51="","",IF($P51&gt;=3,"Prioritaire",IF($P51&gt;=1,"À compléter","Documenté")))</f>
        <v/>
      </c>
      <c r="R51" s="23" t="str">
        <f aca="false">IF($B51="","",IF(OR($H51="Recrutement / RH",$H51="Scoring / accès au crédit",$H51="Éducation / formation",$H51="Infrastructure critique",$H51="Autre / à vérifier"),"Domaine sensible à examiner. ","")&amp;IF($G51="À déterminer","Rôle à clarifier. ","")&amp;IF(OR($J51="Jamais",$J51="Ne sait pas"),"Validation humaine à définir. ","")&amp;IF(OR($L51="Non",$L51="Ne sait pas"),"Traçabilité à mettre en place. ","")&amp;IF($M51="Non","Équipe à sensibiliser. ","")&amp;IF(OR($O51="Non",$O51="Ne sait pas"),"Information des personnes à prévoir. ",""))</f>
        <v/>
      </c>
      <c r="S51" s="20"/>
    </row>
    <row r="52" customFormat="false" ht="30" hidden="false" customHeight="true" outlineLevel="0" collapsed="false">
      <c r="A52" s="19" t="n">
        <v>47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/>
      <c r="O52" s="20"/>
      <c r="P52" s="22" t="str">
        <f aca="false">IF($B52="","",IF(OR($H52="Recrutement / RH",$H52="Scoring / accès au crédit",$H52="Éducation / formation",$H52="Infrastructure critique",$H52="Autre / à vérifier"),1,0)+IF($G52="À déterminer",1,0)+IF(OR($J52="Jamais",$J52="Ne sait pas"),1,0)+IF(OR($L52="Non",$L52="Ne sait pas"),1,0)+IF($M52="Non",1,0)+IF(OR($O52="Non",$O52="Ne sait pas"),1,0))</f>
        <v/>
      </c>
      <c r="Q52" s="23" t="str">
        <f aca="false">IF($B52="","",IF($P52&gt;=3,"Prioritaire",IF($P52&gt;=1,"À compléter","Documenté")))</f>
        <v/>
      </c>
      <c r="R52" s="23" t="str">
        <f aca="false">IF($B52="","",IF(OR($H52="Recrutement / RH",$H52="Scoring / accès au crédit",$H52="Éducation / formation",$H52="Infrastructure critique",$H52="Autre / à vérifier"),"Domaine sensible à examiner. ","")&amp;IF($G52="À déterminer","Rôle à clarifier. ","")&amp;IF(OR($J52="Jamais",$J52="Ne sait pas"),"Validation humaine à définir. ","")&amp;IF(OR($L52="Non",$L52="Ne sait pas"),"Traçabilité à mettre en place. ","")&amp;IF($M52="Non","Équipe à sensibiliser. ","")&amp;IF(OR($O52="Non",$O52="Ne sait pas"),"Information des personnes à prévoir. ",""))</f>
        <v/>
      </c>
      <c r="S52" s="20"/>
    </row>
    <row r="53" customFormat="false" ht="30" hidden="false" customHeight="true" outlineLevel="0" collapsed="false">
      <c r="A53" s="19" t="n">
        <v>48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1"/>
      <c r="O53" s="20"/>
      <c r="P53" s="22" t="str">
        <f aca="false">IF($B53="","",IF(OR($H53="Recrutement / RH",$H53="Scoring / accès au crédit",$H53="Éducation / formation",$H53="Infrastructure critique",$H53="Autre / à vérifier"),1,0)+IF($G53="À déterminer",1,0)+IF(OR($J53="Jamais",$J53="Ne sait pas"),1,0)+IF(OR($L53="Non",$L53="Ne sait pas"),1,0)+IF($M53="Non",1,0)+IF(OR($O53="Non",$O53="Ne sait pas"),1,0))</f>
        <v/>
      </c>
      <c r="Q53" s="23" t="str">
        <f aca="false">IF($B53="","",IF($P53&gt;=3,"Prioritaire",IF($P53&gt;=1,"À compléter","Documenté")))</f>
        <v/>
      </c>
      <c r="R53" s="23" t="str">
        <f aca="false">IF($B53="","",IF(OR($H53="Recrutement / RH",$H53="Scoring / accès au crédit",$H53="Éducation / formation",$H53="Infrastructure critique",$H53="Autre / à vérifier"),"Domaine sensible à examiner. ","")&amp;IF($G53="À déterminer","Rôle à clarifier. ","")&amp;IF(OR($J53="Jamais",$J53="Ne sait pas"),"Validation humaine à définir. ","")&amp;IF(OR($L53="Non",$L53="Ne sait pas"),"Traçabilité à mettre en place. ","")&amp;IF($M53="Non","Équipe à sensibiliser. ","")&amp;IF(OR($O53="Non",$O53="Ne sait pas"),"Information des personnes à prévoir. ",""))</f>
        <v/>
      </c>
      <c r="S53" s="20"/>
    </row>
    <row r="54" customFormat="false" ht="30" hidden="false" customHeight="true" outlineLevel="0" collapsed="false">
      <c r="A54" s="19" t="n">
        <v>49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1"/>
      <c r="O54" s="20"/>
      <c r="P54" s="22" t="str">
        <f aca="false">IF($B54="","",IF(OR($H54="Recrutement / RH",$H54="Scoring / accès au crédit",$H54="Éducation / formation",$H54="Infrastructure critique",$H54="Autre / à vérifier"),1,0)+IF($G54="À déterminer",1,0)+IF(OR($J54="Jamais",$J54="Ne sait pas"),1,0)+IF(OR($L54="Non",$L54="Ne sait pas"),1,0)+IF($M54="Non",1,0)+IF(OR($O54="Non",$O54="Ne sait pas"),1,0))</f>
        <v/>
      </c>
      <c r="Q54" s="23" t="str">
        <f aca="false">IF($B54="","",IF($P54&gt;=3,"Prioritaire",IF($P54&gt;=1,"À compléter","Documenté")))</f>
        <v/>
      </c>
      <c r="R54" s="23" t="str">
        <f aca="false">IF($B54="","",IF(OR($H54="Recrutement / RH",$H54="Scoring / accès au crédit",$H54="Éducation / formation",$H54="Infrastructure critique",$H54="Autre / à vérifier"),"Domaine sensible à examiner. ","")&amp;IF($G54="À déterminer","Rôle à clarifier. ","")&amp;IF(OR($J54="Jamais",$J54="Ne sait pas"),"Validation humaine à définir. ","")&amp;IF(OR($L54="Non",$L54="Ne sait pas"),"Traçabilité à mettre en place. ","")&amp;IF($M54="Non","Équipe à sensibiliser. ","")&amp;IF(OR($O54="Non",$O54="Ne sait pas"),"Information des personnes à prévoir. ",""))</f>
        <v/>
      </c>
      <c r="S54" s="20"/>
    </row>
    <row r="55" customFormat="false" ht="30" hidden="false" customHeight="true" outlineLevel="0" collapsed="false">
      <c r="A55" s="19" t="n">
        <v>50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1"/>
      <c r="O55" s="20"/>
      <c r="P55" s="22" t="str">
        <f aca="false">IF($B55="","",IF(OR($H55="Recrutement / RH",$H55="Scoring / accès au crédit",$H55="Éducation / formation",$H55="Infrastructure critique",$H55="Autre / à vérifier"),1,0)+IF($G55="À déterminer",1,0)+IF(OR($J55="Jamais",$J55="Ne sait pas"),1,0)+IF(OR($L55="Non",$L55="Ne sait pas"),1,0)+IF($M55="Non",1,0)+IF(OR($O55="Non",$O55="Ne sait pas"),1,0))</f>
        <v/>
      </c>
      <c r="Q55" s="23" t="str">
        <f aca="false">IF($B55="","",IF($P55&gt;=3,"Prioritaire",IF($P55&gt;=1,"À compléter","Documenté")))</f>
        <v/>
      </c>
      <c r="R55" s="23" t="str">
        <f aca="false">IF($B55="","",IF(OR($H55="Recrutement / RH",$H55="Scoring / accès au crédit",$H55="Éducation / formation",$H55="Infrastructure critique",$H55="Autre / à vérifier"),"Domaine sensible à examiner. ","")&amp;IF($G55="À déterminer","Rôle à clarifier. ","")&amp;IF(OR($J55="Jamais",$J55="Ne sait pas"),"Validation humaine à définir. ","")&amp;IF(OR($L55="Non",$L55="Ne sait pas"),"Traçabilité à mettre en place. ","")&amp;IF($M55="Non","Équipe à sensibiliser. ","")&amp;IF(OR($O55="Non",$O55="Ne sait pas"),"Information des personnes à prévoir. ",""))</f>
        <v/>
      </c>
      <c r="S55" s="20"/>
    </row>
    <row r="56" customFormat="false" ht="30" hidden="false" customHeight="true" outlineLevel="0" collapsed="false">
      <c r="A56" s="19" t="n">
        <v>51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1"/>
      <c r="O56" s="20"/>
      <c r="P56" s="22" t="str">
        <f aca="false">IF($B56="","",IF(OR($H56="Recrutement / RH",$H56="Scoring / accès au crédit",$H56="Éducation / formation",$H56="Infrastructure critique",$H56="Autre / à vérifier"),1,0)+IF($G56="À déterminer",1,0)+IF(OR($J56="Jamais",$J56="Ne sait pas"),1,0)+IF(OR($L56="Non",$L56="Ne sait pas"),1,0)+IF($M56="Non",1,0)+IF(OR($O56="Non",$O56="Ne sait pas"),1,0))</f>
        <v/>
      </c>
      <c r="Q56" s="23" t="str">
        <f aca="false">IF($B56="","",IF($P56&gt;=3,"Prioritaire",IF($P56&gt;=1,"À compléter","Documenté")))</f>
        <v/>
      </c>
      <c r="R56" s="23" t="str">
        <f aca="false">IF($B56="","",IF(OR($H56="Recrutement / RH",$H56="Scoring / accès au crédit",$H56="Éducation / formation",$H56="Infrastructure critique",$H56="Autre / à vérifier"),"Domaine sensible à examiner. ","")&amp;IF($G56="À déterminer","Rôle à clarifier. ","")&amp;IF(OR($J56="Jamais",$J56="Ne sait pas"),"Validation humaine à définir. ","")&amp;IF(OR($L56="Non",$L56="Ne sait pas"),"Traçabilité à mettre en place. ","")&amp;IF($M56="Non","Équipe à sensibiliser. ","")&amp;IF(OR($O56="Non",$O56="Ne sait pas"),"Information des personnes à prévoir. ",""))</f>
        <v/>
      </c>
      <c r="S56" s="20"/>
    </row>
    <row r="57" customFormat="false" ht="30" hidden="false" customHeight="true" outlineLevel="0" collapsed="false">
      <c r="A57" s="19" t="n">
        <v>52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1"/>
      <c r="O57" s="20"/>
      <c r="P57" s="22" t="str">
        <f aca="false">IF($B57="","",IF(OR($H57="Recrutement / RH",$H57="Scoring / accès au crédit",$H57="Éducation / formation",$H57="Infrastructure critique",$H57="Autre / à vérifier"),1,0)+IF($G57="À déterminer",1,0)+IF(OR($J57="Jamais",$J57="Ne sait pas"),1,0)+IF(OR($L57="Non",$L57="Ne sait pas"),1,0)+IF($M57="Non",1,0)+IF(OR($O57="Non",$O57="Ne sait pas"),1,0))</f>
        <v/>
      </c>
      <c r="Q57" s="23" t="str">
        <f aca="false">IF($B57="","",IF($P57&gt;=3,"Prioritaire",IF($P57&gt;=1,"À compléter","Documenté")))</f>
        <v/>
      </c>
      <c r="R57" s="23" t="str">
        <f aca="false">IF($B57="","",IF(OR($H57="Recrutement / RH",$H57="Scoring / accès au crédit",$H57="Éducation / formation",$H57="Infrastructure critique",$H57="Autre / à vérifier"),"Domaine sensible à examiner. ","")&amp;IF($G57="À déterminer","Rôle à clarifier. ","")&amp;IF(OR($J57="Jamais",$J57="Ne sait pas"),"Validation humaine à définir. ","")&amp;IF(OR($L57="Non",$L57="Ne sait pas"),"Traçabilité à mettre en place. ","")&amp;IF($M57="Non","Équipe à sensibiliser. ","")&amp;IF(OR($O57="Non",$O57="Ne sait pas"),"Information des personnes à prévoir. ",""))</f>
        <v/>
      </c>
      <c r="S57" s="20"/>
    </row>
    <row r="58" customFormat="false" ht="30" hidden="false" customHeight="true" outlineLevel="0" collapsed="false">
      <c r="A58" s="19" t="n">
        <v>53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1"/>
      <c r="O58" s="20"/>
      <c r="P58" s="22" t="str">
        <f aca="false">IF($B58="","",IF(OR($H58="Recrutement / RH",$H58="Scoring / accès au crédit",$H58="Éducation / formation",$H58="Infrastructure critique",$H58="Autre / à vérifier"),1,0)+IF($G58="À déterminer",1,0)+IF(OR($J58="Jamais",$J58="Ne sait pas"),1,0)+IF(OR($L58="Non",$L58="Ne sait pas"),1,0)+IF($M58="Non",1,0)+IF(OR($O58="Non",$O58="Ne sait pas"),1,0))</f>
        <v/>
      </c>
      <c r="Q58" s="23" t="str">
        <f aca="false">IF($B58="","",IF($P58&gt;=3,"Prioritaire",IF($P58&gt;=1,"À compléter","Documenté")))</f>
        <v/>
      </c>
      <c r="R58" s="23" t="str">
        <f aca="false">IF($B58="","",IF(OR($H58="Recrutement / RH",$H58="Scoring / accès au crédit",$H58="Éducation / formation",$H58="Infrastructure critique",$H58="Autre / à vérifier"),"Domaine sensible à examiner. ","")&amp;IF($G58="À déterminer","Rôle à clarifier. ","")&amp;IF(OR($J58="Jamais",$J58="Ne sait pas"),"Validation humaine à définir. ","")&amp;IF(OR($L58="Non",$L58="Ne sait pas"),"Traçabilité à mettre en place. ","")&amp;IF($M58="Non","Équipe à sensibiliser. ","")&amp;IF(OR($O58="Non",$O58="Ne sait pas"),"Information des personnes à prévoir. ",""))</f>
        <v/>
      </c>
      <c r="S58" s="20"/>
    </row>
    <row r="59" customFormat="false" ht="30" hidden="false" customHeight="true" outlineLevel="0" collapsed="false">
      <c r="A59" s="19" t="n">
        <v>54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1"/>
      <c r="O59" s="20"/>
      <c r="P59" s="22" t="str">
        <f aca="false">IF($B59="","",IF(OR($H59="Recrutement / RH",$H59="Scoring / accès au crédit",$H59="Éducation / formation",$H59="Infrastructure critique",$H59="Autre / à vérifier"),1,0)+IF($G59="À déterminer",1,0)+IF(OR($J59="Jamais",$J59="Ne sait pas"),1,0)+IF(OR($L59="Non",$L59="Ne sait pas"),1,0)+IF($M59="Non",1,0)+IF(OR($O59="Non",$O59="Ne sait pas"),1,0))</f>
        <v/>
      </c>
      <c r="Q59" s="23" t="str">
        <f aca="false">IF($B59="","",IF($P59&gt;=3,"Prioritaire",IF($P59&gt;=1,"À compléter","Documenté")))</f>
        <v/>
      </c>
      <c r="R59" s="23" t="str">
        <f aca="false">IF($B59="","",IF(OR($H59="Recrutement / RH",$H59="Scoring / accès au crédit",$H59="Éducation / formation",$H59="Infrastructure critique",$H59="Autre / à vérifier"),"Domaine sensible à examiner. ","")&amp;IF($G59="À déterminer","Rôle à clarifier. ","")&amp;IF(OR($J59="Jamais",$J59="Ne sait pas"),"Validation humaine à définir. ","")&amp;IF(OR($L59="Non",$L59="Ne sait pas"),"Traçabilité à mettre en place. ","")&amp;IF($M59="Non","Équipe à sensibiliser. ","")&amp;IF(OR($O59="Non",$O59="Ne sait pas"),"Information des personnes à prévoir. ",""))</f>
        <v/>
      </c>
      <c r="S59" s="20"/>
    </row>
    <row r="60" customFormat="false" ht="30" hidden="false" customHeight="true" outlineLevel="0" collapsed="false">
      <c r="A60" s="19" t="n">
        <v>55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1"/>
      <c r="O60" s="20"/>
      <c r="P60" s="22" t="str">
        <f aca="false">IF($B60="","",IF(OR($H60="Recrutement / RH",$H60="Scoring / accès au crédit",$H60="Éducation / formation",$H60="Infrastructure critique",$H60="Autre / à vérifier"),1,0)+IF($G60="À déterminer",1,0)+IF(OR($J60="Jamais",$J60="Ne sait pas"),1,0)+IF(OR($L60="Non",$L60="Ne sait pas"),1,0)+IF($M60="Non",1,0)+IF(OR($O60="Non",$O60="Ne sait pas"),1,0))</f>
        <v/>
      </c>
      <c r="Q60" s="23" t="str">
        <f aca="false">IF($B60="","",IF($P60&gt;=3,"Prioritaire",IF($P60&gt;=1,"À compléter","Documenté")))</f>
        <v/>
      </c>
      <c r="R60" s="23" t="str">
        <f aca="false">IF($B60="","",IF(OR($H60="Recrutement / RH",$H60="Scoring / accès au crédit",$H60="Éducation / formation",$H60="Infrastructure critique",$H60="Autre / à vérifier"),"Domaine sensible à examiner. ","")&amp;IF($G60="À déterminer","Rôle à clarifier. ","")&amp;IF(OR($J60="Jamais",$J60="Ne sait pas"),"Validation humaine à définir. ","")&amp;IF(OR($L60="Non",$L60="Ne sait pas"),"Traçabilité à mettre en place. ","")&amp;IF($M60="Non","Équipe à sensibiliser. ","")&amp;IF(OR($O60="Non",$O60="Ne sait pas"),"Information des personnes à prévoir. ",""))</f>
        <v/>
      </c>
      <c r="S60" s="20"/>
    </row>
    <row r="61" customFormat="false" ht="30" hidden="false" customHeight="true" outlineLevel="0" collapsed="false">
      <c r="A61" s="19" t="n">
        <v>56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1"/>
      <c r="O61" s="20"/>
      <c r="P61" s="22" t="str">
        <f aca="false">IF($B61="","",IF(OR($H61="Recrutement / RH",$H61="Scoring / accès au crédit",$H61="Éducation / formation",$H61="Infrastructure critique",$H61="Autre / à vérifier"),1,0)+IF($G61="À déterminer",1,0)+IF(OR($J61="Jamais",$J61="Ne sait pas"),1,0)+IF(OR($L61="Non",$L61="Ne sait pas"),1,0)+IF($M61="Non",1,0)+IF(OR($O61="Non",$O61="Ne sait pas"),1,0))</f>
        <v/>
      </c>
      <c r="Q61" s="23" t="str">
        <f aca="false">IF($B61="","",IF($P61&gt;=3,"Prioritaire",IF($P61&gt;=1,"À compléter","Documenté")))</f>
        <v/>
      </c>
      <c r="R61" s="23" t="str">
        <f aca="false">IF($B61="","",IF(OR($H61="Recrutement / RH",$H61="Scoring / accès au crédit",$H61="Éducation / formation",$H61="Infrastructure critique",$H61="Autre / à vérifier"),"Domaine sensible à examiner. ","")&amp;IF($G61="À déterminer","Rôle à clarifier. ","")&amp;IF(OR($J61="Jamais",$J61="Ne sait pas"),"Validation humaine à définir. ","")&amp;IF(OR($L61="Non",$L61="Ne sait pas"),"Traçabilité à mettre en place. ","")&amp;IF($M61="Non","Équipe à sensibiliser. ","")&amp;IF(OR($O61="Non",$O61="Ne sait pas"),"Information des personnes à prévoir. ",""))</f>
        <v/>
      </c>
      <c r="S61" s="20"/>
    </row>
    <row r="62" customFormat="false" ht="30" hidden="false" customHeight="true" outlineLevel="0" collapsed="false">
      <c r="A62" s="19" t="n">
        <v>57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1"/>
      <c r="O62" s="20"/>
      <c r="P62" s="22" t="str">
        <f aca="false">IF($B62="","",IF(OR($H62="Recrutement / RH",$H62="Scoring / accès au crédit",$H62="Éducation / formation",$H62="Infrastructure critique",$H62="Autre / à vérifier"),1,0)+IF($G62="À déterminer",1,0)+IF(OR($J62="Jamais",$J62="Ne sait pas"),1,0)+IF(OR($L62="Non",$L62="Ne sait pas"),1,0)+IF($M62="Non",1,0)+IF(OR($O62="Non",$O62="Ne sait pas"),1,0))</f>
        <v/>
      </c>
      <c r="Q62" s="23" t="str">
        <f aca="false">IF($B62="","",IF($P62&gt;=3,"Prioritaire",IF($P62&gt;=1,"À compléter","Documenté")))</f>
        <v/>
      </c>
      <c r="R62" s="23" t="str">
        <f aca="false">IF($B62="","",IF(OR($H62="Recrutement / RH",$H62="Scoring / accès au crédit",$H62="Éducation / formation",$H62="Infrastructure critique",$H62="Autre / à vérifier"),"Domaine sensible à examiner. ","")&amp;IF($G62="À déterminer","Rôle à clarifier. ","")&amp;IF(OR($J62="Jamais",$J62="Ne sait pas"),"Validation humaine à définir. ","")&amp;IF(OR($L62="Non",$L62="Ne sait pas"),"Traçabilité à mettre en place. ","")&amp;IF($M62="Non","Équipe à sensibiliser. ","")&amp;IF(OR($O62="Non",$O62="Ne sait pas"),"Information des personnes à prévoir. ",""))</f>
        <v/>
      </c>
      <c r="S62" s="20"/>
    </row>
    <row r="63" customFormat="false" ht="30" hidden="false" customHeight="true" outlineLevel="0" collapsed="false">
      <c r="A63" s="19" t="n">
        <v>58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1"/>
      <c r="O63" s="20"/>
      <c r="P63" s="22" t="str">
        <f aca="false">IF($B63="","",IF(OR($H63="Recrutement / RH",$H63="Scoring / accès au crédit",$H63="Éducation / formation",$H63="Infrastructure critique",$H63="Autre / à vérifier"),1,0)+IF($G63="À déterminer",1,0)+IF(OR($J63="Jamais",$J63="Ne sait pas"),1,0)+IF(OR($L63="Non",$L63="Ne sait pas"),1,0)+IF($M63="Non",1,0)+IF(OR($O63="Non",$O63="Ne sait pas"),1,0))</f>
        <v/>
      </c>
      <c r="Q63" s="23" t="str">
        <f aca="false">IF($B63="","",IF($P63&gt;=3,"Prioritaire",IF($P63&gt;=1,"À compléter","Documenté")))</f>
        <v/>
      </c>
      <c r="R63" s="23" t="str">
        <f aca="false">IF($B63="","",IF(OR($H63="Recrutement / RH",$H63="Scoring / accès au crédit",$H63="Éducation / formation",$H63="Infrastructure critique",$H63="Autre / à vérifier"),"Domaine sensible à examiner. ","")&amp;IF($G63="À déterminer","Rôle à clarifier. ","")&amp;IF(OR($J63="Jamais",$J63="Ne sait pas"),"Validation humaine à définir. ","")&amp;IF(OR($L63="Non",$L63="Ne sait pas"),"Traçabilité à mettre en place. ","")&amp;IF($M63="Non","Équipe à sensibiliser. ","")&amp;IF(OR($O63="Non",$O63="Ne sait pas"),"Information des personnes à prévoir. ",""))</f>
        <v/>
      </c>
      <c r="S63" s="20"/>
    </row>
    <row r="64" customFormat="false" ht="30" hidden="false" customHeight="true" outlineLevel="0" collapsed="false">
      <c r="A64" s="19" t="n">
        <v>59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1"/>
      <c r="O64" s="20"/>
      <c r="P64" s="22" t="str">
        <f aca="false">IF($B64="","",IF(OR($H64="Recrutement / RH",$H64="Scoring / accès au crédit",$H64="Éducation / formation",$H64="Infrastructure critique",$H64="Autre / à vérifier"),1,0)+IF($G64="À déterminer",1,0)+IF(OR($J64="Jamais",$J64="Ne sait pas"),1,0)+IF(OR($L64="Non",$L64="Ne sait pas"),1,0)+IF($M64="Non",1,0)+IF(OR($O64="Non",$O64="Ne sait pas"),1,0))</f>
        <v/>
      </c>
      <c r="Q64" s="23" t="str">
        <f aca="false">IF($B64="","",IF($P64&gt;=3,"Prioritaire",IF($P64&gt;=1,"À compléter","Documenté")))</f>
        <v/>
      </c>
      <c r="R64" s="23" t="str">
        <f aca="false">IF($B64="","",IF(OR($H64="Recrutement / RH",$H64="Scoring / accès au crédit",$H64="Éducation / formation",$H64="Infrastructure critique",$H64="Autre / à vérifier"),"Domaine sensible à examiner. ","")&amp;IF($G64="À déterminer","Rôle à clarifier. ","")&amp;IF(OR($J64="Jamais",$J64="Ne sait pas"),"Validation humaine à définir. ","")&amp;IF(OR($L64="Non",$L64="Ne sait pas"),"Traçabilité à mettre en place. ","")&amp;IF($M64="Non","Équipe à sensibiliser. ","")&amp;IF(OR($O64="Non",$O64="Ne sait pas"),"Information des personnes à prévoir. ",""))</f>
        <v/>
      </c>
      <c r="S64" s="20"/>
    </row>
    <row r="65" customFormat="false" ht="30" hidden="false" customHeight="true" outlineLevel="0" collapsed="false">
      <c r="A65" s="19" t="n">
        <v>60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1"/>
      <c r="O65" s="20"/>
      <c r="P65" s="22" t="str">
        <f aca="false">IF($B65="","",IF(OR($H65="Recrutement / RH",$H65="Scoring / accès au crédit",$H65="Éducation / formation",$H65="Infrastructure critique",$H65="Autre / à vérifier"),1,0)+IF($G65="À déterminer",1,0)+IF(OR($J65="Jamais",$J65="Ne sait pas"),1,0)+IF(OR($L65="Non",$L65="Ne sait pas"),1,0)+IF($M65="Non",1,0)+IF(OR($O65="Non",$O65="Ne sait pas"),1,0))</f>
        <v/>
      </c>
      <c r="Q65" s="23" t="str">
        <f aca="false">IF($B65="","",IF($P65&gt;=3,"Prioritaire",IF($P65&gt;=1,"À compléter","Documenté")))</f>
        <v/>
      </c>
      <c r="R65" s="23" t="str">
        <f aca="false">IF($B65="","",IF(OR($H65="Recrutement / RH",$H65="Scoring / accès au crédit",$H65="Éducation / formation",$H65="Infrastructure critique",$H65="Autre / à vérifier"),"Domaine sensible à examiner. ","")&amp;IF($G65="À déterminer","Rôle à clarifier. ","")&amp;IF(OR($J65="Jamais",$J65="Ne sait pas"),"Validation humaine à définir. ","")&amp;IF(OR($L65="Non",$L65="Ne sait pas"),"Traçabilité à mettre en place. ","")&amp;IF($M65="Non","Équipe à sensibiliser. ","")&amp;IF(OR($O65="Non",$O65="Ne sait pas"),"Information des personnes à prévoir. ",""))</f>
        <v/>
      </c>
      <c r="S65" s="20"/>
    </row>
    <row r="66" customFormat="false" ht="30" hidden="false" customHeight="true" outlineLevel="0" collapsed="false">
      <c r="A66" s="19" t="n">
        <v>61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1"/>
      <c r="O66" s="20"/>
      <c r="P66" s="22" t="str">
        <f aca="false">IF($B66="","",IF(OR($H66="Recrutement / RH",$H66="Scoring / accès au crédit",$H66="Éducation / formation",$H66="Infrastructure critique",$H66="Autre / à vérifier"),1,0)+IF($G66="À déterminer",1,0)+IF(OR($J66="Jamais",$J66="Ne sait pas"),1,0)+IF(OR($L66="Non",$L66="Ne sait pas"),1,0)+IF($M66="Non",1,0)+IF(OR($O66="Non",$O66="Ne sait pas"),1,0))</f>
        <v/>
      </c>
      <c r="Q66" s="23" t="str">
        <f aca="false">IF($B66="","",IF($P66&gt;=3,"Prioritaire",IF($P66&gt;=1,"À compléter","Documenté")))</f>
        <v/>
      </c>
      <c r="R66" s="23" t="str">
        <f aca="false">IF($B66="","",IF(OR($H66="Recrutement / RH",$H66="Scoring / accès au crédit",$H66="Éducation / formation",$H66="Infrastructure critique",$H66="Autre / à vérifier"),"Domaine sensible à examiner. ","")&amp;IF($G66="À déterminer","Rôle à clarifier. ","")&amp;IF(OR($J66="Jamais",$J66="Ne sait pas"),"Validation humaine à définir. ","")&amp;IF(OR($L66="Non",$L66="Ne sait pas"),"Traçabilité à mettre en place. ","")&amp;IF($M66="Non","Équipe à sensibiliser. ","")&amp;IF(OR($O66="Non",$O66="Ne sait pas"),"Information des personnes à prévoir. ",""))</f>
        <v/>
      </c>
      <c r="S66" s="20"/>
    </row>
    <row r="67" customFormat="false" ht="30" hidden="false" customHeight="true" outlineLevel="0" collapsed="false">
      <c r="A67" s="19" t="n">
        <v>62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1"/>
      <c r="O67" s="20"/>
      <c r="P67" s="22" t="str">
        <f aca="false">IF($B67="","",IF(OR($H67="Recrutement / RH",$H67="Scoring / accès au crédit",$H67="Éducation / formation",$H67="Infrastructure critique",$H67="Autre / à vérifier"),1,0)+IF($G67="À déterminer",1,0)+IF(OR($J67="Jamais",$J67="Ne sait pas"),1,0)+IF(OR($L67="Non",$L67="Ne sait pas"),1,0)+IF($M67="Non",1,0)+IF(OR($O67="Non",$O67="Ne sait pas"),1,0))</f>
        <v/>
      </c>
      <c r="Q67" s="23" t="str">
        <f aca="false">IF($B67="","",IF($P67&gt;=3,"Prioritaire",IF($P67&gt;=1,"À compléter","Documenté")))</f>
        <v/>
      </c>
      <c r="R67" s="23" t="str">
        <f aca="false">IF($B67="","",IF(OR($H67="Recrutement / RH",$H67="Scoring / accès au crédit",$H67="Éducation / formation",$H67="Infrastructure critique",$H67="Autre / à vérifier"),"Domaine sensible à examiner. ","")&amp;IF($G67="À déterminer","Rôle à clarifier. ","")&amp;IF(OR($J67="Jamais",$J67="Ne sait pas"),"Validation humaine à définir. ","")&amp;IF(OR($L67="Non",$L67="Ne sait pas"),"Traçabilité à mettre en place. ","")&amp;IF($M67="Non","Équipe à sensibiliser. ","")&amp;IF(OR($O67="Non",$O67="Ne sait pas"),"Information des personnes à prévoir. ",""))</f>
        <v/>
      </c>
      <c r="S67" s="20"/>
    </row>
    <row r="68" customFormat="false" ht="30" hidden="false" customHeight="true" outlineLevel="0" collapsed="false">
      <c r="A68" s="19" t="n">
        <v>63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1"/>
      <c r="O68" s="20"/>
      <c r="P68" s="22" t="str">
        <f aca="false">IF($B68="","",IF(OR($H68="Recrutement / RH",$H68="Scoring / accès au crédit",$H68="Éducation / formation",$H68="Infrastructure critique",$H68="Autre / à vérifier"),1,0)+IF($G68="À déterminer",1,0)+IF(OR($J68="Jamais",$J68="Ne sait pas"),1,0)+IF(OR($L68="Non",$L68="Ne sait pas"),1,0)+IF($M68="Non",1,0)+IF(OR($O68="Non",$O68="Ne sait pas"),1,0))</f>
        <v/>
      </c>
      <c r="Q68" s="23" t="str">
        <f aca="false">IF($B68="","",IF($P68&gt;=3,"Prioritaire",IF($P68&gt;=1,"À compléter","Documenté")))</f>
        <v/>
      </c>
      <c r="R68" s="23" t="str">
        <f aca="false">IF($B68="","",IF(OR($H68="Recrutement / RH",$H68="Scoring / accès au crédit",$H68="Éducation / formation",$H68="Infrastructure critique",$H68="Autre / à vérifier"),"Domaine sensible à examiner. ","")&amp;IF($G68="À déterminer","Rôle à clarifier. ","")&amp;IF(OR($J68="Jamais",$J68="Ne sait pas"),"Validation humaine à définir. ","")&amp;IF(OR($L68="Non",$L68="Ne sait pas"),"Traçabilité à mettre en place. ","")&amp;IF($M68="Non","Équipe à sensibiliser. ","")&amp;IF(OR($O68="Non",$O68="Ne sait pas"),"Information des personnes à prévoir. ",""))</f>
        <v/>
      </c>
      <c r="S68" s="20"/>
    </row>
    <row r="69" customFormat="false" ht="30" hidden="false" customHeight="true" outlineLevel="0" collapsed="false">
      <c r="A69" s="19" t="n">
        <v>64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1"/>
      <c r="O69" s="20"/>
      <c r="P69" s="22" t="str">
        <f aca="false">IF($B69="","",IF(OR($H69="Recrutement / RH",$H69="Scoring / accès au crédit",$H69="Éducation / formation",$H69="Infrastructure critique",$H69="Autre / à vérifier"),1,0)+IF($G69="À déterminer",1,0)+IF(OR($J69="Jamais",$J69="Ne sait pas"),1,0)+IF(OR($L69="Non",$L69="Ne sait pas"),1,0)+IF($M69="Non",1,0)+IF(OR($O69="Non",$O69="Ne sait pas"),1,0))</f>
        <v/>
      </c>
      <c r="Q69" s="23" t="str">
        <f aca="false">IF($B69="","",IF($P69&gt;=3,"Prioritaire",IF($P69&gt;=1,"À compléter","Documenté")))</f>
        <v/>
      </c>
      <c r="R69" s="23" t="str">
        <f aca="false">IF($B69="","",IF(OR($H69="Recrutement / RH",$H69="Scoring / accès au crédit",$H69="Éducation / formation",$H69="Infrastructure critique",$H69="Autre / à vérifier"),"Domaine sensible à examiner. ","")&amp;IF($G69="À déterminer","Rôle à clarifier. ","")&amp;IF(OR($J69="Jamais",$J69="Ne sait pas"),"Validation humaine à définir. ","")&amp;IF(OR($L69="Non",$L69="Ne sait pas"),"Traçabilité à mettre en place. ","")&amp;IF($M69="Non","Équipe à sensibiliser. ","")&amp;IF(OR($O69="Non",$O69="Ne sait pas"),"Information des personnes à prévoir. ",""))</f>
        <v/>
      </c>
      <c r="S69" s="20"/>
    </row>
    <row r="70" customFormat="false" ht="30" hidden="false" customHeight="true" outlineLevel="0" collapsed="false">
      <c r="A70" s="19" t="n">
        <v>65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1"/>
      <c r="O70" s="20"/>
      <c r="P70" s="22" t="str">
        <f aca="false">IF($B70="","",IF(OR($H70="Recrutement / RH",$H70="Scoring / accès au crédit",$H70="Éducation / formation",$H70="Infrastructure critique",$H70="Autre / à vérifier"),1,0)+IF($G70="À déterminer",1,0)+IF(OR($J70="Jamais",$J70="Ne sait pas"),1,0)+IF(OR($L70="Non",$L70="Ne sait pas"),1,0)+IF($M70="Non",1,0)+IF(OR($O70="Non",$O70="Ne sait pas"),1,0))</f>
        <v/>
      </c>
      <c r="Q70" s="23" t="str">
        <f aca="false">IF($B70="","",IF($P70&gt;=3,"Prioritaire",IF($P70&gt;=1,"À compléter","Documenté")))</f>
        <v/>
      </c>
      <c r="R70" s="23" t="str">
        <f aca="false">IF($B70="","",IF(OR($H70="Recrutement / RH",$H70="Scoring / accès au crédit",$H70="Éducation / formation",$H70="Infrastructure critique",$H70="Autre / à vérifier"),"Domaine sensible à examiner. ","")&amp;IF($G70="À déterminer","Rôle à clarifier. ","")&amp;IF(OR($J70="Jamais",$J70="Ne sait pas"),"Validation humaine à définir. ","")&amp;IF(OR($L70="Non",$L70="Ne sait pas"),"Traçabilité à mettre en place. ","")&amp;IF($M70="Non","Équipe à sensibiliser. ","")&amp;IF(OR($O70="Non",$O70="Ne sait pas"),"Information des personnes à prévoir. ",""))</f>
        <v/>
      </c>
      <c r="S70" s="20"/>
    </row>
    <row r="71" customFormat="false" ht="30" hidden="false" customHeight="true" outlineLevel="0" collapsed="false">
      <c r="A71" s="19" t="n">
        <v>66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1"/>
      <c r="O71" s="20"/>
      <c r="P71" s="22" t="str">
        <f aca="false">IF($B71="","",IF(OR($H71="Recrutement / RH",$H71="Scoring / accès au crédit",$H71="Éducation / formation",$H71="Infrastructure critique",$H71="Autre / à vérifier"),1,0)+IF($G71="À déterminer",1,0)+IF(OR($J71="Jamais",$J71="Ne sait pas"),1,0)+IF(OR($L71="Non",$L71="Ne sait pas"),1,0)+IF($M71="Non",1,0)+IF(OR($O71="Non",$O71="Ne sait pas"),1,0))</f>
        <v/>
      </c>
      <c r="Q71" s="23" t="str">
        <f aca="false">IF($B71="","",IF($P71&gt;=3,"Prioritaire",IF($P71&gt;=1,"À compléter","Documenté")))</f>
        <v/>
      </c>
      <c r="R71" s="23" t="str">
        <f aca="false">IF($B71="","",IF(OR($H71="Recrutement / RH",$H71="Scoring / accès au crédit",$H71="Éducation / formation",$H71="Infrastructure critique",$H71="Autre / à vérifier"),"Domaine sensible à examiner. ","")&amp;IF($G71="À déterminer","Rôle à clarifier. ","")&amp;IF(OR($J71="Jamais",$J71="Ne sait pas"),"Validation humaine à définir. ","")&amp;IF(OR($L71="Non",$L71="Ne sait pas"),"Traçabilité à mettre en place. ","")&amp;IF($M71="Non","Équipe à sensibiliser. ","")&amp;IF(OR($O71="Non",$O71="Ne sait pas"),"Information des personnes à prévoir. ",""))</f>
        <v/>
      </c>
      <c r="S71" s="20"/>
    </row>
    <row r="72" customFormat="false" ht="30" hidden="false" customHeight="true" outlineLevel="0" collapsed="false">
      <c r="A72" s="19" t="n">
        <v>67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1"/>
      <c r="O72" s="20"/>
      <c r="P72" s="22" t="str">
        <f aca="false">IF($B72="","",IF(OR($H72="Recrutement / RH",$H72="Scoring / accès au crédit",$H72="Éducation / formation",$H72="Infrastructure critique",$H72="Autre / à vérifier"),1,0)+IF($G72="À déterminer",1,0)+IF(OR($J72="Jamais",$J72="Ne sait pas"),1,0)+IF(OR($L72="Non",$L72="Ne sait pas"),1,0)+IF($M72="Non",1,0)+IF(OR($O72="Non",$O72="Ne sait pas"),1,0))</f>
        <v/>
      </c>
      <c r="Q72" s="23" t="str">
        <f aca="false">IF($B72="","",IF($P72&gt;=3,"Prioritaire",IF($P72&gt;=1,"À compléter","Documenté")))</f>
        <v/>
      </c>
      <c r="R72" s="23" t="str">
        <f aca="false">IF($B72="","",IF(OR($H72="Recrutement / RH",$H72="Scoring / accès au crédit",$H72="Éducation / formation",$H72="Infrastructure critique",$H72="Autre / à vérifier"),"Domaine sensible à examiner. ","")&amp;IF($G72="À déterminer","Rôle à clarifier. ","")&amp;IF(OR($J72="Jamais",$J72="Ne sait pas"),"Validation humaine à définir. ","")&amp;IF(OR($L72="Non",$L72="Ne sait pas"),"Traçabilité à mettre en place. ","")&amp;IF($M72="Non","Équipe à sensibiliser. ","")&amp;IF(OR($O72="Non",$O72="Ne sait pas"),"Information des personnes à prévoir. ",""))</f>
        <v/>
      </c>
      <c r="S72" s="20"/>
    </row>
    <row r="73" customFormat="false" ht="30" hidden="false" customHeight="true" outlineLevel="0" collapsed="false">
      <c r="A73" s="19" t="n">
        <v>68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1"/>
      <c r="O73" s="20"/>
      <c r="P73" s="22" t="str">
        <f aca="false">IF($B73="","",IF(OR($H73="Recrutement / RH",$H73="Scoring / accès au crédit",$H73="Éducation / formation",$H73="Infrastructure critique",$H73="Autre / à vérifier"),1,0)+IF($G73="À déterminer",1,0)+IF(OR($J73="Jamais",$J73="Ne sait pas"),1,0)+IF(OR($L73="Non",$L73="Ne sait pas"),1,0)+IF($M73="Non",1,0)+IF(OR($O73="Non",$O73="Ne sait pas"),1,0))</f>
        <v/>
      </c>
      <c r="Q73" s="23" t="str">
        <f aca="false">IF($B73="","",IF($P73&gt;=3,"Prioritaire",IF($P73&gt;=1,"À compléter","Documenté")))</f>
        <v/>
      </c>
      <c r="R73" s="23" t="str">
        <f aca="false">IF($B73="","",IF(OR($H73="Recrutement / RH",$H73="Scoring / accès au crédit",$H73="Éducation / formation",$H73="Infrastructure critique",$H73="Autre / à vérifier"),"Domaine sensible à examiner. ","")&amp;IF($G73="À déterminer","Rôle à clarifier. ","")&amp;IF(OR($J73="Jamais",$J73="Ne sait pas"),"Validation humaine à définir. ","")&amp;IF(OR($L73="Non",$L73="Ne sait pas"),"Traçabilité à mettre en place. ","")&amp;IF($M73="Non","Équipe à sensibiliser. ","")&amp;IF(OR($O73="Non",$O73="Ne sait pas"),"Information des personnes à prévoir. ",""))</f>
        <v/>
      </c>
      <c r="S73" s="20"/>
    </row>
    <row r="74" customFormat="false" ht="30" hidden="false" customHeight="true" outlineLevel="0" collapsed="false">
      <c r="A74" s="19" t="n">
        <v>69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1"/>
      <c r="O74" s="20"/>
      <c r="P74" s="22" t="str">
        <f aca="false">IF($B74="","",IF(OR($H74="Recrutement / RH",$H74="Scoring / accès au crédit",$H74="Éducation / formation",$H74="Infrastructure critique",$H74="Autre / à vérifier"),1,0)+IF($G74="À déterminer",1,0)+IF(OR($J74="Jamais",$J74="Ne sait pas"),1,0)+IF(OR($L74="Non",$L74="Ne sait pas"),1,0)+IF($M74="Non",1,0)+IF(OR($O74="Non",$O74="Ne sait pas"),1,0))</f>
        <v/>
      </c>
      <c r="Q74" s="23" t="str">
        <f aca="false">IF($B74="","",IF($P74&gt;=3,"Prioritaire",IF($P74&gt;=1,"À compléter","Documenté")))</f>
        <v/>
      </c>
      <c r="R74" s="23" t="str">
        <f aca="false">IF($B74="","",IF(OR($H74="Recrutement / RH",$H74="Scoring / accès au crédit",$H74="Éducation / formation",$H74="Infrastructure critique",$H74="Autre / à vérifier"),"Domaine sensible à examiner. ","")&amp;IF($G74="À déterminer","Rôle à clarifier. ","")&amp;IF(OR($J74="Jamais",$J74="Ne sait pas"),"Validation humaine à définir. ","")&amp;IF(OR($L74="Non",$L74="Ne sait pas"),"Traçabilité à mettre en place. ","")&amp;IF($M74="Non","Équipe à sensibiliser. ","")&amp;IF(OR($O74="Non",$O74="Ne sait pas"),"Information des personnes à prévoir. ",""))</f>
        <v/>
      </c>
      <c r="S74" s="20"/>
    </row>
    <row r="75" customFormat="false" ht="30" hidden="false" customHeight="true" outlineLevel="0" collapsed="false">
      <c r="A75" s="19" t="n">
        <v>70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1"/>
      <c r="O75" s="20"/>
      <c r="P75" s="22" t="str">
        <f aca="false">IF($B75="","",IF(OR($H75="Recrutement / RH",$H75="Scoring / accès au crédit",$H75="Éducation / formation",$H75="Infrastructure critique",$H75="Autre / à vérifier"),1,0)+IF($G75="À déterminer",1,0)+IF(OR($J75="Jamais",$J75="Ne sait pas"),1,0)+IF(OR($L75="Non",$L75="Ne sait pas"),1,0)+IF($M75="Non",1,0)+IF(OR($O75="Non",$O75="Ne sait pas"),1,0))</f>
        <v/>
      </c>
      <c r="Q75" s="23" t="str">
        <f aca="false">IF($B75="","",IF($P75&gt;=3,"Prioritaire",IF($P75&gt;=1,"À compléter","Documenté")))</f>
        <v/>
      </c>
      <c r="R75" s="23" t="str">
        <f aca="false">IF($B75="","",IF(OR($H75="Recrutement / RH",$H75="Scoring / accès au crédit",$H75="Éducation / formation",$H75="Infrastructure critique",$H75="Autre / à vérifier"),"Domaine sensible à examiner. ","")&amp;IF($G75="À déterminer","Rôle à clarifier. ","")&amp;IF(OR($J75="Jamais",$J75="Ne sait pas"),"Validation humaine à définir. ","")&amp;IF(OR($L75="Non",$L75="Ne sait pas"),"Traçabilité à mettre en place. ","")&amp;IF($M75="Non","Équipe à sensibiliser. ","")&amp;IF(OR($O75="Non",$O75="Ne sait pas"),"Information des personnes à prévoir. ",""))</f>
        <v/>
      </c>
      <c r="S75" s="20"/>
    </row>
    <row r="76" customFormat="false" ht="30" hidden="false" customHeight="true" outlineLevel="0" collapsed="false">
      <c r="A76" s="19" t="n">
        <v>71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1"/>
      <c r="O76" s="20"/>
      <c r="P76" s="22" t="str">
        <f aca="false">IF($B76="","",IF(OR($H76="Recrutement / RH",$H76="Scoring / accès au crédit",$H76="Éducation / formation",$H76="Infrastructure critique",$H76="Autre / à vérifier"),1,0)+IF($G76="À déterminer",1,0)+IF(OR($J76="Jamais",$J76="Ne sait pas"),1,0)+IF(OR($L76="Non",$L76="Ne sait pas"),1,0)+IF($M76="Non",1,0)+IF(OR($O76="Non",$O76="Ne sait pas"),1,0))</f>
        <v/>
      </c>
      <c r="Q76" s="23" t="str">
        <f aca="false">IF($B76="","",IF($P76&gt;=3,"Prioritaire",IF($P76&gt;=1,"À compléter","Documenté")))</f>
        <v/>
      </c>
      <c r="R76" s="23" t="str">
        <f aca="false">IF($B76="","",IF(OR($H76="Recrutement / RH",$H76="Scoring / accès au crédit",$H76="Éducation / formation",$H76="Infrastructure critique",$H76="Autre / à vérifier"),"Domaine sensible à examiner. ","")&amp;IF($G76="À déterminer","Rôle à clarifier. ","")&amp;IF(OR($J76="Jamais",$J76="Ne sait pas"),"Validation humaine à définir. ","")&amp;IF(OR($L76="Non",$L76="Ne sait pas"),"Traçabilité à mettre en place. ","")&amp;IF($M76="Non","Équipe à sensibiliser. ","")&amp;IF(OR($O76="Non",$O76="Ne sait pas"),"Information des personnes à prévoir. ",""))</f>
        <v/>
      </c>
      <c r="S76" s="20"/>
    </row>
    <row r="77" customFormat="false" ht="30" hidden="false" customHeight="true" outlineLevel="0" collapsed="false">
      <c r="A77" s="19" t="n">
        <v>72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1"/>
      <c r="O77" s="20"/>
      <c r="P77" s="22" t="str">
        <f aca="false">IF($B77="","",IF(OR($H77="Recrutement / RH",$H77="Scoring / accès au crédit",$H77="Éducation / formation",$H77="Infrastructure critique",$H77="Autre / à vérifier"),1,0)+IF($G77="À déterminer",1,0)+IF(OR($J77="Jamais",$J77="Ne sait pas"),1,0)+IF(OR($L77="Non",$L77="Ne sait pas"),1,0)+IF($M77="Non",1,0)+IF(OR($O77="Non",$O77="Ne sait pas"),1,0))</f>
        <v/>
      </c>
      <c r="Q77" s="23" t="str">
        <f aca="false">IF($B77="","",IF($P77&gt;=3,"Prioritaire",IF($P77&gt;=1,"À compléter","Documenté")))</f>
        <v/>
      </c>
      <c r="R77" s="23" t="str">
        <f aca="false">IF($B77="","",IF(OR($H77="Recrutement / RH",$H77="Scoring / accès au crédit",$H77="Éducation / formation",$H77="Infrastructure critique",$H77="Autre / à vérifier"),"Domaine sensible à examiner. ","")&amp;IF($G77="À déterminer","Rôle à clarifier. ","")&amp;IF(OR($J77="Jamais",$J77="Ne sait pas"),"Validation humaine à définir. ","")&amp;IF(OR($L77="Non",$L77="Ne sait pas"),"Traçabilité à mettre en place. ","")&amp;IF($M77="Non","Équipe à sensibiliser. ","")&amp;IF(OR($O77="Non",$O77="Ne sait pas"),"Information des personnes à prévoir. ",""))</f>
        <v/>
      </c>
      <c r="S77" s="20"/>
    </row>
    <row r="78" customFormat="false" ht="30" hidden="false" customHeight="true" outlineLevel="0" collapsed="false">
      <c r="A78" s="19" t="n">
        <v>73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1"/>
      <c r="O78" s="20"/>
      <c r="P78" s="22" t="str">
        <f aca="false">IF($B78="","",IF(OR($H78="Recrutement / RH",$H78="Scoring / accès au crédit",$H78="Éducation / formation",$H78="Infrastructure critique",$H78="Autre / à vérifier"),1,0)+IF($G78="À déterminer",1,0)+IF(OR($J78="Jamais",$J78="Ne sait pas"),1,0)+IF(OR($L78="Non",$L78="Ne sait pas"),1,0)+IF($M78="Non",1,0)+IF(OR($O78="Non",$O78="Ne sait pas"),1,0))</f>
        <v/>
      </c>
      <c r="Q78" s="23" t="str">
        <f aca="false">IF($B78="","",IF($P78&gt;=3,"Prioritaire",IF($P78&gt;=1,"À compléter","Documenté")))</f>
        <v/>
      </c>
      <c r="R78" s="23" t="str">
        <f aca="false">IF($B78="","",IF(OR($H78="Recrutement / RH",$H78="Scoring / accès au crédit",$H78="Éducation / formation",$H78="Infrastructure critique",$H78="Autre / à vérifier"),"Domaine sensible à examiner. ","")&amp;IF($G78="À déterminer","Rôle à clarifier. ","")&amp;IF(OR($J78="Jamais",$J78="Ne sait pas"),"Validation humaine à définir. ","")&amp;IF(OR($L78="Non",$L78="Ne sait pas"),"Traçabilité à mettre en place. ","")&amp;IF($M78="Non","Équipe à sensibiliser. ","")&amp;IF(OR($O78="Non",$O78="Ne sait pas"),"Information des personnes à prévoir. ",""))</f>
        <v/>
      </c>
      <c r="S78" s="20"/>
    </row>
    <row r="79" customFormat="false" ht="30" hidden="false" customHeight="true" outlineLevel="0" collapsed="false">
      <c r="A79" s="19" t="n">
        <v>74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1"/>
      <c r="O79" s="20"/>
      <c r="P79" s="22" t="str">
        <f aca="false">IF($B79="","",IF(OR($H79="Recrutement / RH",$H79="Scoring / accès au crédit",$H79="Éducation / formation",$H79="Infrastructure critique",$H79="Autre / à vérifier"),1,0)+IF($G79="À déterminer",1,0)+IF(OR($J79="Jamais",$J79="Ne sait pas"),1,0)+IF(OR($L79="Non",$L79="Ne sait pas"),1,0)+IF($M79="Non",1,0)+IF(OR($O79="Non",$O79="Ne sait pas"),1,0))</f>
        <v/>
      </c>
      <c r="Q79" s="23" t="str">
        <f aca="false">IF($B79="","",IF($P79&gt;=3,"Prioritaire",IF($P79&gt;=1,"À compléter","Documenté")))</f>
        <v/>
      </c>
      <c r="R79" s="23" t="str">
        <f aca="false">IF($B79="","",IF(OR($H79="Recrutement / RH",$H79="Scoring / accès au crédit",$H79="Éducation / formation",$H79="Infrastructure critique",$H79="Autre / à vérifier"),"Domaine sensible à examiner. ","")&amp;IF($G79="À déterminer","Rôle à clarifier. ","")&amp;IF(OR($J79="Jamais",$J79="Ne sait pas"),"Validation humaine à définir. ","")&amp;IF(OR($L79="Non",$L79="Ne sait pas"),"Traçabilité à mettre en place. ","")&amp;IF($M79="Non","Équipe à sensibiliser. ","")&amp;IF(OR($O79="Non",$O79="Ne sait pas"),"Information des personnes à prévoir. ",""))</f>
        <v/>
      </c>
      <c r="S79" s="20"/>
    </row>
    <row r="80" customFormat="false" ht="30" hidden="false" customHeight="true" outlineLevel="0" collapsed="false">
      <c r="A80" s="19" t="n">
        <v>75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1"/>
      <c r="O80" s="20"/>
      <c r="P80" s="22" t="str">
        <f aca="false">IF($B80="","",IF(OR($H80="Recrutement / RH",$H80="Scoring / accès au crédit",$H80="Éducation / formation",$H80="Infrastructure critique",$H80="Autre / à vérifier"),1,0)+IF($G80="À déterminer",1,0)+IF(OR($J80="Jamais",$J80="Ne sait pas"),1,0)+IF(OR($L80="Non",$L80="Ne sait pas"),1,0)+IF($M80="Non",1,0)+IF(OR($O80="Non",$O80="Ne sait pas"),1,0))</f>
        <v/>
      </c>
      <c r="Q80" s="23" t="str">
        <f aca="false">IF($B80="","",IF($P80&gt;=3,"Prioritaire",IF($P80&gt;=1,"À compléter","Documenté")))</f>
        <v/>
      </c>
      <c r="R80" s="23" t="str">
        <f aca="false">IF($B80="","",IF(OR($H80="Recrutement / RH",$H80="Scoring / accès au crédit",$H80="Éducation / formation",$H80="Infrastructure critique",$H80="Autre / à vérifier"),"Domaine sensible à examiner. ","")&amp;IF($G80="À déterminer","Rôle à clarifier. ","")&amp;IF(OR($J80="Jamais",$J80="Ne sait pas"),"Validation humaine à définir. ","")&amp;IF(OR($L80="Non",$L80="Ne sait pas"),"Traçabilité à mettre en place. ","")&amp;IF($M80="Non","Équipe à sensibiliser. ","")&amp;IF(OR($O80="Non",$O80="Ne sait pas"),"Information des personnes à prévoir. ",""))</f>
        <v/>
      </c>
      <c r="S80" s="20"/>
    </row>
    <row r="81" customFormat="false" ht="30" hidden="false" customHeight="true" outlineLevel="0" collapsed="false">
      <c r="A81" s="19" t="n">
        <v>76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1"/>
      <c r="O81" s="20"/>
      <c r="P81" s="22" t="str">
        <f aca="false">IF($B81="","",IF(OR($H81="Recrutement / RH",$H81="Scoring / accès au crédit",$H81="Éducation / formation",$H81="Infrastructure critique",$H81="Autre / à vérifier"),1,0)+IF($G81="À déterminer",1,0)+IF(OR($J81="Jamais",$J81="Ne sait pas"),1,0)+IF(OR($L81="Non",$L81="Ne sait pas"),1,0)+IF($M81="Non",1,0)+IF(OR($O81="Non",$O81="Ne sait pas"),1,0))</f>
        <v/>
      </c>
      <c r="Q81" s="23" t="str">
        <f aca="false">IF($B81="","",IF($P81&gt;=3,"Prioritaire",IF($P81&gt;=1,"À compléter","Documenté")))</f>
        <v/>
      </c>
      <c r="R81" s="23" t="str">
        <f aca="false">IF($B81="","",IF(OR($H81="Recrutement / RH",$H81="Scoring / accès au crédit",$H81="Éducation / formation",$H81="Infrastructure critique",$H81="Autre / à vérifier"),"Domaine sensible à examiner. ","")&amp;IF($G81="À déterminer","Rôle à clarifier. ","")&amp;IF(OR($J81="Jamais",$J81="Ne sait pas"),"Validation humaine à définir. ","")&amp;IF(OR($L81="Non",$L81="Ne sait pas"),"Traçabilité à mettre en place. ","")&amp;IF($M81="Non","Équipe à sensibiliser. ","")&amp;IF(OR($O81="Non",$O81="Ne sait pas"),"Information des personnes à prévoir. ",""))</f>
        <v/>
      </c>
      <c r="S81" s="20"/>
    </row>
    <row r="82" customFormat="false" ht="30" hidden="false" customHeight="true" outlineLevel="0" collapsed="false">
      <c r="A82" s="19" t="n">
        <v>77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1"/>
      <c r="O82" s="20"/>
      <c r="P82" s="22" t="str">
        <f aca="false">IF($B82="","",IF(OR($H82="Recrutement / RH",$H82="Scoring / accès au crédit",$H82="Éducation / formation",$H82="Infrastructure critique",$H82="Autre / à vérifier"),1,0)+IF($G82="À déterminer",1,0)+IF(OR($J82="Jamais",$J82="Ne sait pas"),1,0)+IF(OR($L82="Non",$L82="Ne sait pas"),1,0)+IF($M82="Non",1,0)+IF(OR($O82="Non",$O82="Ne sait pas"),1,0))</f>
        <v/>
      </c>
      <c r="Q82" s="23" t="str">
        <f aca="false">IF($B82="","",IF($P82&gt;=3,"Prioritaire",IF($P82&gt;=1,"À compléter","Documenté")))</f>
        <v/>
      </c>
      <c r="R82" s="23" t="str">
        <f aca="false">IF($B82="","",IF(OR($H82="Recrutement / RH",$H82="Scoring / accès au crédit",$H82="Éducation / formation",$H82="Infrastructure critique",$H82="Autre / à vérifier"),"Domaine sensible à examiner. ","")&amp;IF($G82="À déterminer","Rôle à clarifier. ","")&amp;IF(OR($J82="Jamais",$J82="Ne sait pas"),"Validation humaine à définir. ","")&amp;IF(OR($L82="Non",$L82="Ne sait pas"),"Traçabilité à mettre en place. ","")&amp;IF($M82="Non","Équipe à sensibiliser. ","")&amp;IF(OR($O82="Non",$O82="Ne sait pas"),"Information des personnes à prévoir. ",""))</f>
        <v/>
      </c>
      <c r="S82" s="20"/>
    </row>
    <row r="83" customFormat="false" ht="30" hidden="false" customHeight="true" outlineLevel="0" collapsed="false">
      <c r="A83" s="19" t="n">
        <v>78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1"/>
      <c r="O83" s="20"/>
      <c r="P83" s="22" t="str">
        <f aca="false">IF($B83="","",IF(OR($H83="Recrutement / RH",$H83="Scoring / accès au crédit",$H83="Éducation / formation",$H83="Infrastructure critique",$H83="Autre / à vérifier"),1,0)+IF($G83="À déterminer",1,0)+IF(OR($J83="Jamais",$J83="Ne sait pas"),1,0)+IF(OR($L83="Non",$L83="Ne sait pas"),1,0)+IF($M83="Non",1,0)+IF(OR($O83="Non",$O83="Ne sait pas"),1,0))</f>
        <v/>
      </c>
      <c r="Q83" s="23" t="str">
        <f aca="false">IF($B83="","",IF($P83&gt;=3,"Prioritaire",IF($P83&gt;=1,"À compléter","Documenté")))</f>
        <v/>
      </c>
      <c r="R83" s="23" t="str">
        <f aca="false">IF($B83="","",IF(OR($H83="Recrutement / RH",$H83="Scoring / accès au crédit",$H83="Éducation / formation",$H83="Infrastructure critique",$H83="Autre / à vérifier"),"Domaine sensible à examiner. ","")&amp;IF($G83="À déterminer","Rôle à clarifier. ","")&amp;IF(OR($J83="Jamais",$J83="Ne sait pas"),"Validation humaine à définir. ","")&amp;IF(OR($L83="Non",$L83="Ne sait pas"),"Traçabilité à mettre en place. ","")&amp;IF($M83="Non","Équipe à sensibiliser. ","")&amp;IF(OR($O83="Non",$O83="Ne sait pas"),"Information des personnes à prévoir. ",""))</f>
        <v/>
      </c>
      <c r="S83" s="20"/>
    </row>
    <row r="84" customFormat="false" ht="30" hidden="false" customHeight="true" outlineLevel="0" collapsed="false">
      <c r="A84" s="19" t="n">
        <v>79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1"/>
      <c r="O84" s="20"/>
      <c r="P84" s="22" t="str">
        <f aca="false">IF($B84="","",IF(OR($H84="Recrutement / RH",$H84="Scoring / accès au crédit",$H84="Éducation / formation",$H84="Infrastructure critique",$H84="Autre / à vérifier"),1,0)+IF($G84="À déterminer",1,0)+IF(OR($J84="Jamais",$J84="Ne sait pas"),1,0)+IF(OR($L84="Non",$L84="Ne sait pas"),1,0)+IF($M84="Non",1,0)+IF(OR($O84="Non",$O84="Ne sait pas"),1,0))</f>
        <v/>
      </c>
      <c r="Q84" s="23" t="str">
        <f aca="false">IF($B84="","",IF($P84&gt;=3,"Prioritaire",IF($P84&gt;=1,"À compléter","Documenté")))</f>
        <v/>
      </c>
      <c r="R84" s="23" t="str">
        <f aca="false">IF($B84="","",IF(OR($H84="Recrutement / RH",$H84="Scoring / accès au crédit",$H84="Éducation / formation",$H84="Infrastructure critique",$H84="Autre / à vérifier"),"Domaine sensible à examiner. ","")&amp;IF($G84="À déterminer","Rôle à clarifier. ","")&amp;IF(OR($J84="Jamais",$J84="Ne sait pas"),"Validation humaine à définir. ","")&amp;IF(OR($L84="Non",$L84="Ne sait pas"),"Traçabilité à mettre en place. ","")&amp;IF($M84="Non","Équipe à sensibiliser. ","")&amp;IF(OR($O84="Non",$O84="Ne sait pas"),"Information des personnes à prévoir. ",""))</f>
        <v/>
      </c>
      <c r="S84" s="20"/>
    </row>
    <row r="85" customFormat="false" ht="30" hidden="false" customHeight="true" outlineLevel="0" collapsed="false">
      <c r="A85" s="19" t="n">
        <v>80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1"/>
      <c r="O85" s="20"/>
      <c r="P85" s="22" t="str">
        <f aca="false">IF($B85="","",IF(OR($H85="Recrutement / RH",$H85="Scoring / accès au crédit",$H85="Éducation / formation",$H85="Infrastructure critique",$H85="Autre / à vérifier"),1,0)+IF($G85="À déterminer",1,0)+IF(OR($J85="Jamais",$J85="Ne sait pas"),1,0)+IF(OR($L85="Non",$L85="Ne sait pas"),1,0)+IF($M85="Non",1,0)+IF(OR($O85="Non",$O85="Ne sait pas"),1,0))</f>
        <v/>
      </c>
      <c r="Q85" s="23" t="str">
        <f aca="false">IF($B85="","",IF($P85&gt;=3,"Prioritaire",IF($P85&gt;=1,"À compléter","Documenté")))</f>
        <v/>
      </c>
      <c r="R85" s="23" t="str">
        <f aca="false">IF($B85="","",IF(OR($H85="Recrutement / RH",$H85="Scoring / accès au crédit",$H85="Éducation / formation",$H85="Infrastructure critique",$H85="Autre / à vérifier"),"Domaine sensible à examiner. ","")&amp;IF($G85="À déterminer","Rôle à clarifier. ","")&amp;IF(OR($J85="Jamais",$J85="Ne sait pas"),"Validation humaine à définir. ","")&amp;IF(OR($L85="Non",$L85="Ne sait pas"),"Traçabilité à mettre en place. ","")&amp;IF($M85="Non","Équipe à sensibiliser. ","")&amp;IF(OR($O85="Non",$O85="Ne sait pas"),"Information des personnes à prévoir. ",""))</f>
        <v/>
      </c>
      <c r="S85" s="20"/>
    </row>
    <row r="86" customFormat="false" ht="30" hidden="false" customHeight="true" outlineLevel="0" collapsed="false">
      <c r="A86" s="19" t="n">
        <v>81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1"/>
      <c r="O86" s="20"/>
      <c r="P86" s="22" t="str">
        <f aca="false">IF($B86="","",IF(OR($H86="Recrutement / RH",$H86="Scoring / accès au crédit",$H86="Éducation / formation",$H86="Infrastructure critique",$H86="Autre / à vérifier"),1,0)+IF($G86="À déterminer",1,0)+IF(OR($J86="Jamais",$J86="Ne sait pas"),1,0)+IF(OR($L86="Non",$L86="Ne sait pas"),1,0)+IF($M86="Non",1,0)+IF(OR($O86="Non",$O86="Ne sait pas"),1,0))</f>
        <v/>
      </c>
      <c r="Q86" s="23" t="str">
        <f aca="false">IF($B86="","",IF($P86&gt;=3,"Prioritaire",IF($P86&gt;=1,"À compléter","Documenté")))</f>
        <v/>
      </c>
      <c r="R86" s="23" t="str">
        <f aca="false">IF($B86="","",IF(OR($H86="Recrutement / RH",$H86="Scoring / accès au crédit",$H86="Éducation / formation",$H86="Infrastructure critique",$H86="Autre / à vérifier"),"Domaine sensible à examiner. ","")&amp;IF($G86="À déterminer","Rôle à clarifier. ","")&amp;IF(OR($J86="Jamais",$J86="Ne sait pas"),"Validation humaine à définir. ","")&amp;IF(OR($L86="Non",$L86="Ne sait pas"),"Traçabilité à mettre en place. ","")&amp;IF($M86="Non","Équipe à sensibiliser. ","")&amp;IF(OR($O86="Non",$O86="Ne sait pas"),"Information des personnes à prévoir. ",""))</f>
        <v/>
      </c>
      <c r="S86" s="20"/>
    </row>
    <row r="87" customFormat="false" ht="30" hidden="false" customHeight="true" outlineLevel="0" collapsed="false">
      <c r="A87" s="19" t="n">
        <v>82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/>
      <c r="O87" s="20"/>
      <c r="P87" s="22" t="str">
        <f aca="false">IF($B87="","",IF(OR($H87="Recrutement / RH",$H87="Scoring / accès au crédit",$H87="Éducation / formation",$H87="Infrastructure critique",$H87="Autre / à vérifier"),1,0)+IF($G87="À déterminer",1,0)+IF(OR($J87="Jamais",$J87="Ne sait pas"),1,0)+IF(OR($L87="Non",$L87="Ne sait pas"),1,0)+IF($M87="Non",1,0)+IF(OR($O87="Non",$O87="Ne sait pas"),1,0))</f>
        <v/>
      </c>
      <c r="Q87" s="23" t="str">
        <f aca="false">IF($B87="","",IF($P87&gt;=3,"Prioritaire",IF($P87&gt;=1,"À compléter","Documenté")))</f>
        <v/>
      </c>
      <c r="R87" s="23" t="str">
        <f aca="false">IF($B87="","",IF(OR($H87="Recrutement / RH",$H87="Scoring / accès au crédit",$H87="Éducation / formation",$H87="Infrastructure critique",$H87="Autre / à vérifier"),"Domaine sensible à examiner. ","")&amp;IF($G87="À déterminer","Rôle à clarifier. ","")&amp;IF(OR($J87="Jamais",$J87="Ne sait pas"),"Validation humaine à définir. ","")&amp;IF(OR($L87="Non",$L87="Ne sait pas"),"Traçabilité à mettre en place. ","")&amp;IF($M87="Non","Équipe à sensibiliser. ","")&amp;IF(OR($O87="Non",$O87="Ne sait pas"),"Information des personnes à prévoir. ",""))</f>
        <v/>
      </c>
      <c r="S87" s="20"/>
    </row>
    <row r="88" customFormat="false" ht="30" hidden="false" customHeight="true" outlineLevel="0" collapsed="false">
      <c r="A88" s="19" t="n">
        <v>83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1"/>
      <c r="O88" s="20"/>
      <c r="P88" s="22" t="str">
        <f aca="false">IF($B88="","",IF(OR($H88="Recrutement / RH",$H88="Scoring / accès au crédit",$H88="Éducation / formation",$H88="Infrastructure critique",$H88="Autre / à vérifier"),1,0)+IF($G88="À déterminer",1,0)+IF(OR($J88="Jamais",$J88="Ne sait pas"),1,0)+IF(OR($L88="Non",$L88="Ne sait pas"),1,0)+IF($M88="Non",1,0)+IF(OR($O88="Non",$O88="Ne sait pas"),1,0))</f>
        <v/>
      </c>
      <c r="Q88" s="23" t="str">
        <f aca="false">IF($B88="","",IF($P88&gt;=3,"Prioritaire",IF($P88&gt;=1,"À compléter","Documenté")))</f>
        <v/>
      </c>
      <c r="R88" s="23" t="str">
        <f aca="false">IF($B88="","",IF(OR($H88="Recrutement / RH",$H88="Scoring / accès au crédit",$H88="Éducation / formation",$H88="Infrastructure critique",$H88="Autre / à vérifier"),"Domaine sensible à examiner. ","")&amp;IF($G88="À déterminer","Rôle à clarifier. ","")&amp;IF(OR($J88="Jamais",$J88="Ne sait pas"),"Validation humaine à définir. ","")&amp;IF(OR($L88="Non",$L88="Ne sait pas"),"Traçabilité à mettre en place. ","")&amp;IF($M88="Non","Équipe à sensibiliser. ","")&amp;IF(OR($O88="Non",$O88="Ne sait pas"),"Information des personnes à prévoir. ",""))</f>
        <v/>
      </c>
      <c r="S88" s="20"/>
    </row>
    <row r="89" customFormat="false" ht="30" hidden="false" customHeight="true" outlineLevel="0" collapsed="false">
      <c r="A89" s="19" t="n">
        <v>84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  <c r="O89" s="20"/>
      <c r="P89" s="22" t="str">
        <f aca="false">IF($B89="","",IF(OR($H89="Recrutement / RH",$H89="Scoring / accès au crédit",$H89="Éducation / formation",$H89="Infrastructure critique",$H89="Autre / à vérifier"),1,0)+IF($G89="À déterminer",1,0)+IF(OR($J89="Jamais",$J89="Ne sait pas"),1,0)+IF(OR($L89="Non",$L89="Ne sait pas"),1,0)+IF($M89="Non",1,0)+IF(OR($O89="Non",$O89="Ne sait pas"),1,0))</f>
        <v/>
      </c>
      <c r="Q89" s="23" t="str">
        <f aca="false">IF($B89="","",IF($P89&gt;=3,"Prioritaire",IF($P89&gt;=1,"À compléter","Documenté")))</f>
        <v/>
      </c>
      <c r="R89" s="23" t="str">
        <f aca="false">IF($B89="","",IF(OR($H89="Recrutement / RH",$H89="Scoring / accès au crédit",$H89="Éducation / formation",$H89="Infrastructure critique",$H89="Autre / à vérifier"),"Domaine sensible à examiner. ","")&amp;IF($G89="À déterminer","Rôle à clarifier. ","")&amp;IF(OR($J89="Jamais",$J89="Ne sait pas"),"Validation humaine à définir. ","")&amp;IF(OR($L89="Non",$L89="Ne sait pas"),"Traçabilité à mettre en place. ","")&amp;IF($M89="Non","Équipe à sensibiliser. ","")&amp;IF(OR($O89="Non",$O89="Ne sait pas"),"Information des personnes à prévoir. ",""))</f>
        <v/>
      </c>
      <c r="S89" s="20"/>
    </row>
    <row r="90" customFormat="false" ht="30" hidden="false" customHeight="true" outlineLevel="0" collapsed="false">
      <c r="A90" s="19" t="n">
        <v>85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1"/>
      <c r="O90" s="20"/>
      <c r="P90" s="22" t="str">
        <f aca="false">IF($B90="","",IF(OR($H90="Recrutement / RH",$H90="Scoring / accès au crédit",$H90="Éducation / formation",$H90="Infrastructure critique",$H90="Autre / à vérifier"),1,0)+IF($G90="À déterminer",1,0)+IF(OR($J90="Jamais",$J90="Ne sait pas"),1,0)+IF(OR($L90="Non",$L90="Ne sait pas"),1,0)+IF($M90="Non",1,0)+IF(OR($O90="Non",$O90="Ne sait pas"),1,0))</f>
        <v/>
      </c>
      <c r="Q90" s="23" t="str">
        <f aca="false">IF($B90="","",IF($P90&gt;=3,"Prioritaire",IF($P90&gt;=1,"À compléter","Documenté")))</f>
        <v/>
      </c>
      <c r="R90" s="23" t="str">
        <f aca="false">IF($B90="","",IF(OR($H90="Recrutement / RH",$H90="Scoring / accès au crédit",$H90="Éducation / formation",$H90="Infrastructure critique",$H90="Autre / à vérifier"),"Domaine sensible à examiner. ","")&amp;IF($G90="À déterminer","Rôle à clarifier. ","")&amp;IF(OR($J90="Jamais",$J90="Ne sait pas"),"Validation humaine à définir. ","")&amp;IF(OR($L90="Non",$L90="Ne sait pas"),"Traçabilité à mettre en place. ","")&amp;IF($M90="Non","Équipe à sensibiliser. ","")&amp;IF(OR($O90="Non",$O90="Ne sait pas"),"Information des personnes à prévoir. ",""))</f>
        <v/>
      </c>
      <c r="S90" s="20"/>
    </row>
    <row r="91" customFormat="false" ht="30" hidden="false" customHeight="true" outlineLevel="0" collapsed="false">
      <c r="A91" s="19" t="n">
        <v>86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1"/>
      <c r="O91" s="20"/>
      <c r="P91" s="22" t="str">
        <f aca="false">IF($B91="","",IF(OR($H91="Recrutement / RH",$H91="Scoring / accès au crédit",$H91="Éducation / formation",$H91="Infrastructure critique",$H91="Autre / à vérifier"),1,0)+IF($G91="À déterminer",1,0)+IF(OR($J91="Jamais",$J91="Ne sait pas"),1,0)+IF(OR($L91="Non",$L91="Ne sait pas"),1,0)+IF($M91="Non",1,0)+IF(OR($O91="Non",$O91="Ne sait pas"),1,0))</f>
        <v/>
      </c>
      <c r="Q91" s="23" t="str">
        <f aca="false">IF($B91="","",IF($P91&gt;=3,"Prioritaire",IF($P91&gt;=1,"À compléter","Documenté")))</f>
        <v/>
      </c>
      <c r="R91" s="23" t="str">
        <f aca="false">IF($B91="","",IF(OR($H91="Recrutement / RH",$H91="Scoring / accès au crédit",$H91="Éducation / formation",$H91="Infrastructure critique",$H91="Autre / à vérifier"),"Domaine sensible à examiner. ","")&amp;IF($G91="À déterminer","Rôle à clarifier. ","")&amp;IF(OR($J91="Jamais",$J91="Ne sait pas"),"Validation humaine à définir. ","")&amp;IF(OR($L91="Non",$L91="Ne sait pas"),"Traçabilité à mettre en place. ","")&amp;IF($M91="Non","Équipe à sensibiliser. ","")&amp;IF(OR($O91="Non",$O91="Ne sait pas"),"Information des personnes à prévoir. ",""))</f>
        <v/>
      </c>
      <c r="S91" s="20"/>
    </row>
    <row r="92" customFormat="false" ht="30" hidden="false" customHeight="true" outlineLevel="0" collapsed="false">
      <c r="A92" s="19" t="n">
        <v>87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1"/>
      <c r="O92" s="20"/>
      <c r="P92" s="22" t="str">
        <f aca="false">IF($B92="","",IF(OR($H92="Recrutement / RH",$H92="Scoring / accès au crédit",$H92="Éducation / formation",$H92="Infrastructure critique",$H92="Autre / à vérifier"),1,0)+IF($G92="À déterminer",1,0)+IF(OR($J92="Jamais",$J92="Ne sait pas"),1,0)+IF(OR($L92="Non",$L92="Ne sait pas"),1,0)+IF($M92="Non",1,0)+IF(OR($O92="Non",$O92="Ne sait pas"),1,0))</f>
        <v/>
      </c>
      <c r="Q92" s="23" t="str">
        <f aca="false">IF($B92="","",IF($P92&gt;=3,"Prioritaire",IF($P92&gt;=1,"À compléter","Documenté")))</f>
        <v/>
      </c>
      <c r="R92" s="23" t="str">
        <f aca="false">IF($B92="","",IF(OR($H92="Recrutement / RH",$H92="Scoring / accès au crédit",$H92="Éducation / formation",$H92="Infrastructure critique",$H92="Autre / à vérifier"),"Domaine sensible à examiner. ","")&amp;IF($G92="À déterminer","Rôle à clarifier. ","")&amp;IF(OR($J92="Jamais",$J92="Ne sait pas"),"Validation humaine à définir. ","")&amp;IF(OR($L92="Non",$L92="Ne sait pas"),"Traçabilité à mettre en place. ","")&amp;IF($M92="Non","Équipe à sensibiliser. ","")&amp;IF(OR($O92="Non",$O92="Ne sait pas"),"Information des personnes à prévoir. ",""))</f>
        <v/>
      </c>
      <c r="S92" s="20"/>
    </row>
    <row r="93" customFormat="false" ht="30" hidden="false" customHeight="true" outlineLevel="0" collapsed="false">
      <c r="A93" s="19" t="n">
        <v>88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1"/>
      <c r="O93" s="20"/>
      <c r="P93" s="22" t="str">
        <f aca="false">IF($B93="","",IF(OR($H93="Recrutement / RH",$H93="Scoring / accès au crédit",$H93="Éducation / formation",$H93="Infrastructure critique",$H93="Autre / à vérifier"),1,0)+IF($G93="À déterminer",1,0)+IF(OR($J93="Jamais",$J93="Ne sait pas"),1,0)+IF(OR($L93="Non",$L93="Ne sait pas"),1,0)+IF($M93="Non",1,0)+IF(OR($O93="Non",$O93="Ne sait pas"),1,0))</f>
        <v/>
      </c>
      <c r="Q93" s="23" t="str">
        <f aca="false">IF($B93="","",IF($P93&gt;=3,"Prioritaire",IF($P93&gt;=1,"À compléter","Documenté")))</f>
        <v/>
      </c>
      <c r="R93" s="23" t="str">
        <f aca="false">IF($B93="","",IF(OR($H93="Recrutement / RH",$H93="Scoring / accès au crédit",$H93="Éducation / formation",$H93="Infrastructure critique",$H93="Autre / à vérifier"),"Domaine sensible à examiner. ","")&amp;IF($G93="À déterminer","Rôle à clarifier. ","")&amp;IF(OR($J93="Jamais",$J93="Ne sait pas"),"Validation humaine à définir. ","")&amp;IF(OR($L93="Non",$L93="Ne sait pas"),"Traçabilité à mettre en place. ","")&amp;IF($M93="Non","Équipe à sensibiliser. ","")&amp;IF(OR($O93="Non",$O93="Ne sait pas"),"Information des personnes à prévoir. ",""))</f>
        <v/>
      </c>
      <c r="S93" s="20"/>
    </row>
    <row r="94" customFormat="false" ht="30" hidden="false" customHeight="true" outlineLevel="0" collapsed="false">
      <c r="A94" s="19" t="n">
        <v>89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1"/>
      <c r="O94" s="20"/>
      <c r="P94" s="22" t="str">
        <f aca="false">IF($B94="","",IF(OR($H94="Recrutement / RH",$H94="Scoring / accès au crédit",$H94="Éducation / formation",$H94="Infrastructure critique",$H94="Autre / à vérifier"),1,0)+IF($G94="À déterminer",1,0)+IF(OR($J94="Jamais",$J94="Ne sait pas"),1,0)+IF(OR($L94="Non",$L94="Ne sait pas"),1,0)+IF($M94="Non",1,0)+IF(OR($O94="Non",$O94="Ne sait pas"),1,0))</f>
        <v/>
      </c>
      <c r="Q94" s="23" t="str">
        <f aca="false">IF($B94="","",IF($P94&gt;=3,"Prioritaire",IF($P94&gt;=1,"À compléter","Documenté")))</f>
        <v/>
      </c>
      <c r="R94" s="23" t="str">
        <f aca="false">IF($B94="","",IF(OR($H94="Recrutement / RH",$H94="Scoring / accès au crédit",$H94="Éducation / formation",$H94="Infrastructure critique",$H94="Autre / à vérifier"),"Domaine sensible à examiner. ","")&amp;IF($G94="À déterminer","Rôle à clarifier. ","")&amp;IF(OR($J94="Jamais",$J94="Ne sait pas"),"Validation humaine à définir. ","")&amp;IF(OR($L94="Non",$L94="Ne sait pas"),"Traçabilité à mettre en place. ","")&amp;IF($M94="Non","Équipe à sensibiliser. ","")&amp;IF(OR($O94="Non",$O94="Ne sait pas"),"Information des personnes à prévoir. ",""))</f>
        <v/>
      </c>
      <c r="S94" s="20"/>
    </row>
    <row r="95" customFormat="false" ht="30" hidden="false" customHeight="true" outlineLevel="0" collapsed="false">
      <c r="A95" s="19" t="n">
        <v>90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1"/>
      <c r="O95" s="20"/>
      <c r="P95" s="22" t="str">
        <f aca="false">IF($B95="","",IF(OR($H95="Recrutement / RH",$H95="Scoring / accès au crédit",$H95="Éducation / formation",$H95="Infrastructure critique",$H95="Autre / à vérifier"),1,0)+IF($G95="À déterminer",1,0)+IF(OR($J95="Jamais",$J95="Ne sait pas"),1,0)+IF(OR($L95="Non",$L95="Ne sait pas"),1,0)+IF($M95="Non",1,0)+IF(OR($O95="Non",$O95="Ne sait pas"),1,0))</f>
        <v/>
      </c>
      <c r="Q95" s="23" t="str">
        <f aca="false">IF($B95="","",IF($P95&gt;=3,"Prioritaire",IF($P95&gt;=1,"À compléter","Documenté")))</f>
        <v/>
      </c>
      <c r="R95" s="23" t="str">
        <f aca="false">IF($B95="","",IF(OR($H95="Recrutement / RH",$H95="Scoring / accès au crédit",$H95="Éducation / formation",$H95="Infrastructure critique",$H95="Autre / à vérifier"),"Domaine sensible à examiner. ","")&amp;IF($G95="À déterminer","Rôle à clarifier. ","")&amp;IF(OR($J95="Jamais",$J95="Ne sait pas"),"Validation humaine à définir. ","")&amp;IF(OR($L95="Non",$L95="Ne sait pas"),"Traçabilité à mettre en place. ","")&amp;IF($M95="Non","Équipe à sensibiliser. ","")&amp;IF(OR($O95="Non",$O95="Ne sait pas"),"Information des personnes à prévoir. ",""))</f>
        <v/>
      </c>
      <c r="S95" s="20"/>
    </row>
    <row r="96" customFormat="false" ht="30" hidden="false" customHeight="true" outlineLevel="0" collapsed="false">
      <c r="A96" s="19" t="n">
        <v>91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1"/>
      <c r="O96" s="20"/>
      <c r="P96" s="22" t="str">
        <f aca="false">IF($B96="","",IF(OR($H96="Recrutement / RH",$H96="Scoring / accès au crédit",$H96="Éducation / formation",$H96="Infrastructure critique",$H96="Autre / à vérifier"),1,0)+IF($G96="À déterminer",1,0)+IF(OR($J96="Jamais",$J96="Ne sait pas"),1,0)+IF(OR($L96="Non",$L96="Ne sait pas"),1,0)+IF($M96="Non",1,0)+IF(OR($O96="Non",$O96="Ne sait pas"),1,0))</f>
        <v/>
      </c>
      <c r="Q96" s="23" t="str">
        <f aca="false">IF($B96="","",IF($P96&gt;=3,"Prioritaire",IF($P96&gt;=1,"À compléter","Documenté")))</f>
        <v/>
      </c>
      <c r="R96" s="23" t="str">
        <f aca="false">IF($B96="","",IF(OR($H96="Recrutement / RH",$H96="Scoring / accès au crédit",$H96="Éducation / formation",$H96="Infrastructure critique",$H96="Autre / à vérifier"),"Domaine sensible à examiner. ","")&amp;IF($G96="À déterminer","Rôle à clarifier. ","")&amp;IF(OR($J96="Jamais",$J96="Ne sait pas"),"Validation humaine à définir. ","")&amp;IF(OR($L96="Non",$L96="Ne sait pas"),"Traçabilité à mettre en place. ","")&amp;IF($M96="Non","Équipe à sensibiliser. ","")&amp;IF(OR($O96="Non",$O96="Ne sait pas"),"Information des personnes à prévoir. ",""))</f>
        <v/>
      </c>
      <c r="S96" s="20"/>
    </row>
    <row r="97" customFormat="false" ht="30" hidden="false" customHeight="true" outlineLevel="0" collapsed="false">
      <c r="A97" s="19" t="n">
        <v>92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/>
      <c r="O97" s="20"/>
      <c r="P97" s="22" t="str">
        <f aca="false">IF($B97="","",IF(OR($H97="Recrutement / RH",$H97="Scoring / accès au crédit",$H97="Éducation / formation",$H97="Infrastructure critique",$H97="Autre / à vérifier"),1,0)+IF($G97="À déterminer",1,0)+IF(OR($J97="Jamais",$J97="Ne sait pas"),1,0)+IF(OR($L97="Non",$L97="Ne sait pas"),1,0)+IF($M97="Non",1,0)+IF(OR($O97="Non",$O97="Ne sait pas"),1,0))</f>
        <v/>
      </c>
      <c r="Q97" s="23" t="str">
        <f aca="false">IF($B97="","",IF($P97&gt;=3,"Prioritaire",IF($P97&gt;=1,"À compléter","Documenté")))</f>
        <v/>
      </c>
      <c r="R97" s="23" t="str">
        <f aca="false">IF($B97="","",IF(OR($H97="Recrutement / RH",$H97="Scoring / accès au crédit",$H97="Éducation / formation",$H97="Infrastructure critique",$H97="Autre / à vérifier"),"Domaine sensible à examiner. ","")&amp;IF($G97="À déterminer","Rôle à clarifier. ","")&amp;IF(OR($J97="Jamais",$J97="Ne sait pas"),"Validation humaine à définir. ","")&amp;IF(OR($L97="Non",$L97="Ne sait pas"),"Traçabilité à mettre en place. ","")&amp;IF($M97="Non","Équipe à sensibiliser. ","")&amp;IF(OR($O97="Non",$O97="Ne sait pas"),"Information des personnes à prévoir. ",""))</f>
        <v/>
      </c>
      <c r="S97" s="20"/>
    </row>
    <row r="98" customFormat="false" ht="30" hidden="false" customHeight="true" outlineLevel="0" collapsed="false">
      <c r="A98" s="19" t="n">
        <v>93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1"/>
      <c r="O98" s="20"/>
      <c r="P98" s="22" t="str">
        <f aca="false">IF($B98="","",IF(OR($H98="Recrutement / RH",$H98="Scoring / accès au crédit",$H98="Éducation / formation",$H98="Infrastructure critique",$H98="Autre / à vérifier"),1,0)+IF($G98="À déterminer",1,0)+IF(OR($J98="Jamais",$J98="Ne sait pas"),1,0)+IF(OR($L98="Non",$L98="Ne sait pas"),1,0)+IF($M98="Non",1,0)+IF(OR($O98="Non",$O98="Ne sait pas"),1,0))</f>
        <v/>
      </c>
      <c r="Q98" s="23" t="str">
        <f aca="false">IF($B98="","",IF($P98&gt;=3,"Prioritaire",IF($P98&gt;=1,"À compléter","Documenté")))</f>
        <v/>
      </c>
      <c r="R98" s="23" t="str">
        <f aca="false">IF($B98="","",IF(OR($H98="Recrutement / RH",$H98="Scoring / accès au crédit",$H98="Éducation / formation",$H98="Infrastructure critique",$H98="Autre / à vérifier"),"Domaine sensible à examiner. ","")&amp;IF($G98="À déterminer","Rôle à clarifier. ","")&amp;IF(OR($J98="Jamais",$J98="Ne sait pas"),"Validation humaine à définir. ","")&amp;IF(OR($L98="Non",$L98="Ne sait pas"),"Traçabilité à mettre en place. ","")&amp;IF($M98="Non","Équipe à sensibiliser. ","")&amp;IF(OR($O98="Non",$O98="Ne sait pas"),"Information des personnes à prévoir. ",""))</f>
        <v/>
      </c>
      <c r="S98" s="20"/>
    </row>
    <row r="99" customFormat="false" ht="30" hidden="false" customHeight="true" outlineLevel="0" collapsed="false">
      <c r="A99" s="19" t="n">
        <v>94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1"/>
      <c r="O99" s="20"/>
      <c r="P99" s="22" t="str">
        <f aca="false">IF($B99="","",IF(OR($H99="Recrutement / RH",$H99="Scoring / accès au crédit",$H99="Éducation / formation",$H99="Infrastructure critique",$H99="Autre / à vérifier"),1,0)+IF($G99="À déterminer",1,0)+IF(OR($J99="Jamais",$J99="Ne sait pas"),1,0)+IF(OR($L99="Non",$L99="Ne sait pas"),1,0)+IF($M99="Non",1,0)+IF(OR($O99="Non",$O99="Ne sait pas"),1,0))</f>
        <v/>
      </c>
      <c r="Q99" s="23" t="str">
        <f aca="false">IF($B99="","",IF($P99&gt;=3,"Prioritaire",IF($P99&gt;=1,"À compléter","Documenté")))</f>
        <v/>
      </c>
      <c r="R99" s="23" t="str">
        <f aca="false">IF($B99="","",IF(OR($H99="Recrutement / RH",$H99="Scoring / accès au crédit",$H99="Éducation / formation",$H99="Infrastructure critique",$H99="Autre / à vérifier"),"Domaine sensible à examiner. ","")&amp;IF($G99="À déterminer","Rôle à clarifier. ","")&amp;IF(OR($J99="Jamais",$J99="Ne sait pas"),"Validation humaine à définir. ","")&amp;IF(OR($L99="Non",$L99="Ne sait pas"),"Traçabilité à mettre en place. ","")&amp;IF($M99="Non","Équipe à sensibiliser. ","")&amp;IF(OR($O99="Non",$O99="Ne sait pas"),"Information des personnes à prévoir. ",""))</f>
        <v/>
      </c>
      <c r="S99" s="20"/>
    </row>
    <row r="100" customFormat="false" ht="30" hidden="false" customHeight="true" outlineLevel="0" collapsed="false">
      <c r="A100" s="19" t="n">
        <v>95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1"/>
      <c r="O100" s="20"/>
      <c r="P100" s="22" t="str">
        <f aca="false">IF($B100="","",IF(OR($H100="Recrutement / RH",$H100="Scoring / accès au crédit",$H100="Éducation / formation",$H100="Infrastructure critique",$H100="Autre / à vérifier"),1,0)+IF($G100="À déterminer",1,0)+IF(OR($J100="Jamais",$J100="Ne sait pas"),1,0)+IF(OR($L100="Non",$L100="Ne sait pas"),1,0)+IF($M100="Non",1,0)+IF(OR($O100="Non",$O100="Ne sait pas"),1,0))</f>
        <v/>
      </c>
      <c r="Q100" s="23" t="str">
        <f aca="false">IF($B100="","",IF($P100&gt;=3,"Prioritaire",IF($P100&gt;=1,"À compléter","Documenté")))</f>
        <v/>
      </c>
      <c r="R100" s="23" t="str">
        <f aca="false">IF($B100="","",IF(OR($H100="Recrutement / RH",$H100="Scoring / accès au crédit",$H100="Éducation / formation",$H100="Infrastructure critique",$H100="Autre / à vérifier"),"Domaine sensible à examiner. ","")&amp;IF($G100="À déterminer","Rôle à clarifier. ","")&amp;IF(OR($J100="Jamais",$J100="Ne sait pas"),"Validation humaine à définir. ","")&amp;IF(OR($L100="Non",$L100="Ne sait pas"),"Traçabilité à mettre en place. ","")&amp;IF($M100="Non","Équipe à sensibiliser. ","")&amp;IF(OR($O100="Non",$O100="Ne sait pas"),"Information des personnes à prévoir. ",""))</f>
        <v/>
      </c>
      <c r="S100" s="20"/>
    </row>
    <row r="101" customFormat="false" ht="30" hidden="false" customHeight="true" outlineLevel="0" collapsed="false">
      <c r="A101" s="19" t="n">
        <v>96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1"/>
      <c r="O101" s="20"/>
      <c r="P101" s="22" t="str">
        <f aca="false">IF($B101="","",IF(OR($H101="Recrutement / RH",$H101="Scoring / accès au crédit",$H101="Éducation / formation",$H101="Infrastructure critique",$H101="Autre / à vérifier"),1,0)+IF($G101="À déterminer",1,0)+IF(OR($J101="Jamais",$J101="Ne sait pas"),1,0)+IF(OR($L101="Non",$L101="Ne sait pas"),1,0)+IF($M101="Non",1,0)+IF(OR($O101="Non",$O101="Ne sait pas"),1,0))</f>
        <v/>
      </c>
      <c r="Q101" s="23" t="str">
        <f aca="false">IF($B101="","",IF($P101&gt;=3,"Prioritaire",IF($P101&gt;=1,"À compléter","Documenté")))</f>
        <v/>
      </c>
      <c r="R101" s="23" t="str">
        <f aca="false">IF($B101="","",IF(OR($H101="Recrutement / RH",$H101="Scoring / accès au crédit",$H101="Éducation / formation",$H101="Infrastructure critique",$H101="Autre / à vérifier"),"Domaine sensible à examiner. ","")&amp;IF($G101="À déterminer","Rôle à clarifier. ","")&amp;IF(OR($J101="Jamais",$J101="Ne sait pas"),"Validation humaine à définir. ","")&amp;IF(OR($L101="Non",$L101="Ne sait pas"),"Traçabilité à mettre en place. ","")&amp;IF($M101="Non","Équipe à sensibiliser. ","")&amp;IF(OR($O101="Non",$O101="Ne sait pas"),"Information des personnes à prévoir. ",""))</f>
        <v/>
      </c>
      <c r="S101" s="20"/>
    </row>
    <row r="102" customFormat="false" ht="30" hidden="false" customHeight="true" outlineLevel="0" collapsed="false">
      <c r="A102" s="19" t="n">
        <v>97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1"/>
      <c r="O102" s="20"/>
      <c r="P102" s="22" t="str">
        <f aca="false">IF($B102="","",IF(OR($H102="Recrutement / RH",$H102="Scoring / accès au crédit",$H102="Éducation / formation",$H102="Infrastructure critique",$H102="Autre / à vérifier"),1,0)+IF($G102="À déterminer",1,0)+IF(OR($J102="Jamais",$J102="Ne sait pas"),1,0)+IF(OR($L102="Non",$L102="Ne sait pas"),1,0)+IF($M102="Non",1,0)+IF(OR($O102="Non",$O102="Ne sait pas"),1,0))</f>
        <v/>
      </c>
      <c r="Q102" s="23" t="str">
        <f aca="false">IF($B102="","",IF($P102&gt;=3,"Prioritaire",IF($P102&gt;=1,"À compléter","Documenté")))</f>
        <v/>
      </c>
      <c r="R102" s="23" t="str">
        <f aca="false">IF($B102="","",IF(OR($H102="Recrutement / RH",$H102="Scoring / accès au crédit",$H102="Éducation / formation",$H102="Infrastructure critique",$H102="Autre / à vérifier"),"Domaine sensible à examiner. ","")&amp;IF($G102="À déterminer","Rôle à clarifier. ","")&amp;IF(OR($J102="Jamais",$J102="Ne sait pas"),"Validation humaine à définir. ","")&amp;IF(OR($L102="Non",$L102="Ne sait pas"),"Traçabilité à mettre en place. ","")&amp;IF($M102="Non","Équipe à sensibiliser. ","")&amp;IF(OR($O102="Non",$O102="Ne sait pas"),"Information des personnes à prévoir. ",""))</f>
        <v/>
      </c>
      <c r="S102" s="20"/>
    </row>
    <row r="103" customFormat="false" ht="30" hidden="false" customHeight="true" outlineLevel="0" collapsed="false">
      <c r="A103" s="19" t="n">
        <v>98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1"/>
      <c r="O103" s="20"/>
      <c r="P103" s="22" t="str">
        <f aca="false">IF($B103="","",IF(OR($H103="Recrutement / RH",$H103="Scoring / accès au crédit",$H103="Éducation / formation",$H103="Infrastructure critique",$H103="Autre / à vérifier"),1,0)+IF($G103="À déterminer",1,0)+IF(OR($J103="Jamais",$J103="Ne sait pas"),1,0)+IF(OR($L103="Non",$L103="Ne sait pas"),1,0)+IF($M103="Non",1,0)+IF(OR($O103="Non",$O103="Ne sait pas"),1,0))</f>
        <v/>
      </c>
      <c r="Q103" s="23" t="str">
        <f aca="false">IF($B103="","",IF($P103&gt;=3,"Prioritaire",IF($P103&gt;=1,"À compléter","Documenté")))</f>
        <v/>
      </c>
      <c r="R103" s="23" t="str">
        <f aca="false">IF($B103="","",IF(OR($H103="Recrutement / RH",$H103="Scoring / accès au crédit",$H103="Éducation / formation",$H103="Infrastructure critique",$H103="Autre / à vérifier"),"Domaine sensible à examiner. ","")&amp;IF($G103="À déterminer","Rôle à clarifier. ","")&amp;IF(OR($J103="Jamais",$J103="Ne sait pas"),"Validation humaine à définir. ","")&amp;IF(OR($L103="Non",$L103="Ne sait pas"),"Traçabilité à mettre en place. ","")&amp;IF($M103="Non","Équipe à sensibiliser. ","")&amp;IF(OR($O103="Non",$O103="Ne sait pas"),"Information des personnes à prévoir. ",""))</f>
        <v/>
      </c>
      <c r="S103" s="20"/>
    </row>
    <row r="104" customFormat="false" ht="30" hidden="false" customHeight="true" outlineLevel="0" collapsed="false">
      <c r="A104" s="19" t="n">
        <v>99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1"/>
      <c r="O104" s="20"/>
      <c r="P104" s="22" t="str">
        <f aca="false">IF($B104="","",IF(OR($H104="Recrutement / RH",$H104="Scoring / accès au crédit",$H104="Éducation / formation",$H104="Infrastructure critique",$H104="Autre / à vérifier"),1,0)+IF($G104="À déterminer",1,0)+IF(OR($J104="Jamais",$J104="Ne sait pas"),1,0)+IF(OR($L104="Non",$L104="Ne sait pas"),1,0)+IF($M104="Non",1,0)+IF(OR($O104="Non",$O104="Ne sait pas"),1,0))</f>
        <v/>
      </c>
      <c r="Q104" s="23" t="str">
        <f aca="false">IF($B104="","",IF($P104&gt;=3,"Prioritaire",IF($P104&gt;=1,"À compléter","Documenté")))</f>
        <v/>
      </c>
      <c r="R104" s="23" t="str">
        <f aca="false">IF($B104="","",IF(OR($H104="Recrutement / RH",$H104="Scoring / accès au crédit",$H104="Éducation / formation",$H104="Infrastructure critique",$H104="Autre / à vérifier"),"Domaine sensible à examiner. ","")&amp;IF($G104="À déterminer","Rôle à clarifier. ","")&amp;IF(OR($J104="Jamais",$J104="Ne sait pas"),"Validation humaine à définir. ","")&amp;IF(OR($L104="Non",$L104="Ne sait pas"),"Traçabilité à mettre en place. ","")&amp;IF($M104="Non","Équipe à sensibiliser. ","")&amp;IF(OR($O104="Non",$O104="Ne sait pas"),"Information des personnes à prévoir. ",""))</f>
        <v/>
      </c>
      <c r="S104" s="20"/>
    </row>
    <row r="105" customFormat="false" ht="30" hidden="false" customHeight="true" outlineLevel="0" collapsed="false">
      <c r="A105" s="19" t="n">
        <v>100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1"/>
      <c r="O105" s="20"/>
      <c r="P105" s="22" t="str">
        <f aca="false">IF($B105="","",IF(OR($H105="Recrutement / RH",$H105="Scoring / accès au crédit",$H105="Éducation / formation",$H105="Infrastructure critique",$H105="Autre / à vérifier"),1,0)+IF($G105="À déterminer",1,0)+IF(OR($J105="Jamais",$J105="Ne sait pas"),1,0)+IF(OR($L105="Non",$L105="Ne sait pas"),1,0)+IF($M105="Non",1,0)+IF(OR($O105="Non",$O105="Ne sait pas"),1,0))</f>
        <v/>
      </c>
      <c r="Q105" s="23" t="str">
        <f aca="false">IF($B105="","",IF($P105&gt;=3,"Prioritaire",IF($P105&gt;=1,"À compléter","Documenté")))</f>
        <v/>
      </c>
      <c r="R105" s="23" t="str">
        <f aca="false">IF($B105="","",IF(OR($H105="Recrutement / RH",$H105="Scoring / accès au crédit",$H105="Éducation / formation",$H105="Infrastructure critique",$H105="Autre / à vérifier"),"Domaine sensible à examiner. ","")&amp;IF($G105="À déterminer","Rôle à clarifier. ","")&amp;IF(OR($J105="Jamais",$J105="Ne sait pas"),"Validation humaine à définir. ","")&amp;IF(OR($L105="Non",$L105="Ne sait pas"),"Traçabilité à mettre en place. ","")&amp;IF($M105="Non","Équipe à sensibiliser. ","")&amp;IF(OR($O105="Non",$O105="Ne sait pas"),"Information des personnes à prévoir. ",""))</f>
        <v/>
      </c>
      <c r="S105" s="20"/>
    </row>
  </sheetData>
  <conditionalFormatting sqref="Q6:Q105">
    <cfRule type="expression" priority="2" aboveAverage="0" equalAverage="0" bottom="0" percent="0" rank="0" text="" dxfId="0">
      <formula>$Q6="Prioritaire"</formula>
    </cfRule>
    <cfRule type="expression" priority="3" aboveAverage="0" equalAverage="0" bottom="0" percent="0" rank="0" text="" dxfId="1">
      <formula>$Q6="À compléter"</formula>
    </cfRule>
    <cfRule type="expression" priority="4" aboveAverage="0" equalAverage="0" bottom="0" percent="0" rank="0" text="" dxfId="2">
      <formula>$Q6="Documenté"</formula>
    </cfRule>
  </conditionalFormatting>
  <dataValidations count="9">
    <dataValidation allowBlank="true" error="Choisissez une valeur dans la liste." errorStyle="stop" errorTitle="Valeur non prévue" operator="between" showDropDown="false" showErrorMessage="false" showInputMessage="false" sqref="D5:D105" type="list">
      <formula1>Listes!$A$2:$A$7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G5:G105" type="list">
      <formula1>Listes!$B$2:$B$4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H5:H105" type="list">
      <formula1>Listes!$C$2:$C$7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I5:I105" type="list">
      <formula1>Listes!$D$2:$D$5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J5:J105" type="list">
      <formula1>Listes!$E$2:$E$5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L5:L105" type="list">
      <formula1>Listes!$F$2:$F$5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M5:M105" type="list">
      <formula1>Listes!$G$2:$G$4</formula1>
      <formula2>0</formula2>
    </dataValidation>
    <dataValidation allowBlank="true" error="Choisissez une valeur dans la liste." errorStyle="stop" errorTitle="Valeur non prévue" operator="between" showDropDown="false" showErrorMessage="false" showInputMessage="false" sqref="O5:O105" type="list">
      <formula1>Listes!$H$2:$H$5</formula1>
      <formula2>0</formula2>
    </dataValidation>
    <dataValidation allowBlank="true" errorStyle="stop" operator="greaterThan" showDropDown="false" showErrorMessage="false" showInputMessage="false" sqref="N5:N1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86</v>
      </c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</row>
    <row r="2" customFormat="false" ht="15" hidden="false" customHeight="false" outlineLevel="0" collapsed="false">
      <c r="A2" s="0" t="s">
        <v>27</v>
      </c>
      <c r="B2" s="0" t="s">
        <v>34</v>
      </c>
      <c r="C2" s="0" t="s">
        <v>94</v>
      </c>
      <c r="D2" s="0" t="s">
        <v>83</v>
      </c>
      <c r="E2" s="0" t="s">
        <v>44</v>
      </c>
      <c r="F2" s="0" t="s">
        <v>49</v>
      </c>
      <c r="G2" s="0" t="s">
        <v>49</v>
      </c>
      <c r="H2" s="0" t="s">
        <v>49</v>
      </c>
    </row>
    <row r="3" customFormat="false" ht="15" hidden="false" customHeight="false" outlineLevel="0" collapsed="false">
      <c r="A3" s="0" t="s">
        <v>28</v>
      </c>
      <c r="B3" s="0" t="s">
        <v>35</v>
      </c>
      <c r="C3" s="0" t="s">
        <v>38</v>
      </c>
      <c r="D3" s="0" t="s">
        <v>95</v>
      </c>
      <c r="E3" s="0" t="s">
        <v>45</v>
      </c>
      <c r="F3" s="0" t="s">
        <v>50</v>
      </c>
      <c r="G3" s="0" t="s">
        <v>53</v>
      </c>
      <c r="H3" s="0" t="s">
        <v>51</v>
      </c>
    </row>
    <row r="4" customFormat="false" ht="15" hidden="false" customHeight="false" outlineLevel="0" collapsed="false">
      <c r="A4" s="0" t="s">
        <v>29</v>
      </c>
      <c r="B4" s="0" t="s">
        <v>36</v>
      </c>
      <c r="C4" s="0" t="s">
        <v>39</v>
      </c>
      <c r="D4" s="0" t="s">
        <v>96</v>
      </c>
      <c r="E4" s="0" t="s">
        <v>46</v>
      </c>
      <c r="F4" s="0" t="s">
        <v>51</v>
      </c>
      <c r="G4" s="0" t="s">
        <v>51</v>
      </c>
      <c r="H4" s="0" t="s">
        <v>55</v>
      </c>
    </row>
    <row r="5" customFormat="false" ht="15" hidden="false" customHeight="false" outlineLevel="0" collapsed="false">
      <c r="A5" s="0" t="s">
        <v>30</v>
      </c>
      <c r="C5" s="0" t="s">
        <v>40</v>
      </c>
      <c r="D5" s="0" t="s">
        <v>47</v>
      </c>
      <c r="E5" s="0" t="s">
        <v>47</v>
      </c>
      <c r="F5" s="0" t="s">
        <v>47</v>
      </c>
      <c r="H5" s="0" t="s">
        <v>47</v>
      </c>
    </row>
    <row r="6" customFormat="false" ht="15" hidden="false" customHeight="false" outlineLevel="0" collapsed="false">
      <c r="A6" s="0" t="s">
        <v>31</v>
      </c>
      <c r="C6" s="0" t="s">
        <v>41</v>
      </c>
    </row>
    <row r="7" customFormat="false" ht="15" hidden="false" customHeight="false" outlineLevel="0" collapsed="false">
      <c r="A7" s="0" t="s">
        <v>32</v>
      </c>
      <c r="C7" s="0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2026-09-25T13:28:38Z</dcterms:created>
  <dc:creator>openpyxl</dc:creator>
  <dc:description/>
  <dc:language>en-US</dc:language>
  <cp:lastModifiedBy/>
  <dcterms:modified xsi:type="dcterms:W3CDTF">2026-09-25T13:28:38Z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